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сканы счета акты\2025\"/>
    </mc:Choice>
  </mc:AlternateContent>
  <xr:revisionPtr revIDLastSave="0" documentId="8_{7A4D2420-0640-404F-905E-3ADA4E531CB7}" xr6:coauthVersionLast="36" xr6:coauthVersionMax="36" xr10:uidLastSave="{00000000-0000-0000-0000-000000000000}"/>
  <bookViews>
    <workbookView xWindow="0" yWindow="0" windowWidth="23040" windowHeight="9060" firstSheet="4" activeTab="19" xr2:uid="{00000000-000D-0000-FFFF-FFFF00000000}"/>
  </bookViews>
  <sheets>
    <sheet name="смета на 2025 г.СОШ44" sheetId="2" r:id="rId1"/>
    <sheet name="15.01" sheetId="3" r:id="rId2"/>
    <sheet name="17.01" sheetId="4" r:id="rId3"/>
    <sheet name="21.01" sheetId="5" r:id="rId4"/>
    <sheet name="29.01" sheetId="6" r:id="rId5"/>
    <sheet name="03.02" sheetId="7" r:id="rId6"/>
    <sheet name="07.02" sheetId="8" r:id="rId7"/>
    <sheet name="12.02" sheetId="9" r:id="rId8"/>
    <sheet name="13.02" sheetId="10" r:id="rId9"/>
    <sheet name="18.02" sheetId="11" r:id="rId10"/>
    <sheet name="24.02" sheetId="12" r:id="rId11"/>
    <sheet name="19.03" sheetId="13" r:id="rId12"/>
    <sheet name="26.03" sheetId="14" r:id="rId13"/>
    <sheet name="28.03" sheetId="15" r:id="rId14"/>
    <sheet name="02.04" sheetId="16" r:id="rId15"/>
    <sheet name="24.04" sheetId="17" r:id="rId16"/>
    <sheet name="25.04" sheetId="18" r:id="rId17"/>
    <sheet name="28.04" sheetId="19" r:id="rId18"/>
    <sheet name="05.05" sheetId="20" r:id="rId19"/>
    <sheet name="06.05" sheetId="21" r:id="rId20"/>
  </sheets>
  <definedNames>
    <definedName name="_xlnm.Print_Area" localSheetId="0">'смета на 2025 г.СОШ44'!$A$1:$J$83</definedName>
  </definedNames>
  <calcPr calcId="191029" refMode="R1C1"/>
</workbook>
</file>

<file path=xl/calcChain.xml><?xml version="1.0" encoding="utf-8"?>
<calcChain xmlns="http://schemas.openxmlformats.org/spreadsheetml/2006/main">
  <c r="A150" i="21" l="1"/>
  <c r="N136" i="21"/>
  <c r="L136" i="21"/>
  <c r="K136" i="21"/>
  <c r="I136" i="21"/>
  <c r="H136" i="21"/>
  <c r="M135" i="21"/>
  <c r="M136" i="21" s="1"/>
  <c r="J135" i="21"/>
  <c r="J136" i="21" s="1"/>
  <c r="O133" i="21"/>
  <c r="N133" i="21"/>
  <c r="L133" i="21"/>
  <c r="K133" i="21"/>
  <c r="I133" i="21"/>
  <c r="H133" i="21"/>
  <c r="P132" i="21"/>
  <c r="M132" i="21"/>
  <c r="J132" i="21"/>
  <c r="P131" i="21"/>
  <c r="M131" i="21"/>
  <c r="J131" i="21"/>
  <c r="P130" i="21"/>
  <c r="M130" i="21"/>
  <c r="J130" i="21"/>
  <c r="P129" i="21"/>
  <c r="M129" i="21"/>
  <c r="J129" i="21"/>
  <c r="P128" i="21"/>
  <c r="M128" i="21"/>
  <c r="J128" i="21"/>
  <c r="P127" i="21"/>
  <c r="M127" i="21"/>
  <c r="M133" i="21" s="1"/>
  <c r="J127" i="21"/>
  <c r="J133" i="21" s="1"/>
  <c r="P125" i="21"/>
  <c r="O125" i="21"/>
  <c r="N125" i="21"/>
  <c r="M125" i="21"/>
  <c r="L125" i="21"/>
  <c r="K125" i="21"/>
  <c r="I125" i="21"/>
  <c r="H125" i="21"/>
  <c r="J124" i="21"/>
  <c r="J125" i="21" s="1"/>
  <c r="P123" i="21"/>
  <c r="O123" i="21"/>
  <c r="N123" i="21"/>
  <c r="L123" i="21"/>
  <c r="K123" i="21"/>
  <c r="I123" i="21"/>
  <c r="H123" i="21"/>
  <c r="P122" i="21"/>
  <c r="M122" i="21"/>
  <c r="M123" i="21" s="1"/>
  <c r="J122" i="21"/>
  <c r="J123" i="21" s="1"/>
  <c r="P120" i="21"/>
  <c r="O120" i="21"/>
  <c r="N120" i="21"/>
  <c r="L120" i="21"/>
  <c r="K120" i="21"/>
  <c r="I120" i="21"/>
  <c r="H120" i="21"/>
  <c r="P119" i="21"/>
  <c r="M119" i="21"/>
  <c r="M120" i="21" s="1"/>
  <c r="J119" i="21"/>
  <c r="J120" i="21" s="1"/>
  <c r="P117" i="21"/>
  <c r="O117" i="21"/>
  <c r="N117" i="21"/>
  <c r="L117" i="21"/>
  <c r="K117" i="21"/>
  <c r="I117" i="21"/>
  <c r="H117" i="21"/>
  <c r="P116" i="21"/>
  <c r="M116" i="21"/>
  <c r="M117" i="21" s="1"/>
  <c r="J116" i="21"/>
  <c r="J117" i="21" s="1"/>
  <c r="O114" i="21"/>
  <c r="N114" i="21"/>
  <c r="L114" i="21"/>
  <c r="K114" i="21"/>
  <c r="I114" i="21"/>
  <c r="H114" i="21"/>
  <c r="P113" i="21"/>
  <c r="M113" i="21"/>
  <c r="J113" i="21"/>
  <c r="P112" i="21"/>
  <c r="M112" i="21"/>
  <c r="J112" i="21"/>
  <c r="P111" i="21"/>
  <c r="M111" i="21"/>
  <c r="M114" i="21" s="1"/>
  <c r="J111" i="21"/>
  <c r="O109" i="21"/>
  <c r="N109" i="21"/>
  <c r="L109" i="21"/>
  <c r="K109" i="21"/>
  <c r="I109" i="21"/>
  <c r="H109" i="21"/>
  <c r="P108" i="21"/>
  <c r="M108" i="21"/>
  <c r="J108" i="21"/>
  <c r="P107" i="21"/>
  <c r="M107" i="21"/>
  <c r="M109" i="21" s="1"/>
  <c r="J107" i="21"/>
  <c r="J109" i="21" s="1"/>
  <c r="O105" i="21"/>
  <c r="N105" i="21"/>
  <c r="L105" i="21"/>
  <c r="K105" i="21"/>
  <c r="I105" i="21"/>
  <c r="H105" i="21"/>
  <c r="P104" i="21"/>
  <c r="M104" i="21"/>
  <c r="J104" i="21"/>
  <c r="P103" i="21"/>
  <c r="P105" i="21" s="1"/>
  <c r="M103" i="21"/>
  <c r="M105" i="21" s="1"/>
  <c r="J103" i="21"/>
  <c r="J105" i="21" s="1"/>
  <c r="O101" i="21"/>
  <c r="N101" i="21"/>
  <c r="L101" i="21"/>
  <c r="K101" i="21"/>
  <c r="I101" i="21"/>
  <c r="H101" i="21"/>
  <c r="P100" i="21"/>
  <c r="M100" i="21"/>
  <c r="J100" i="21"/>
  <c r="P99" i="21"/>
  <c r="P101" i="21" s="1"/>
  <c r="M99" i="21"/>
  <c r="M101" i="21" s="1"/>
  <c r="J99" i="21"/>
  <c r="J101" i="21" s="1"/>
  <c r="O97" i="21"/>
  <c r="N97" i="21"/>
  <c r="L97" i="21"/>
  <c r="K97" i="21"/>
  <c r="I97" i="21"/>
  <c r="H97" i="21"/>
  <c r="P96" i="21"/>
  <c r="M96" i="21"/>
  <c r="J96" i="21"/>
  <c r="P95" i="21"/>
  <c r="M95" i="21"/>
  <c r="J95" i="21"/>
  <c r="P94" i="21"/>
  <c r="M94" i="21"/>
  <c r="J94" i="21"/>
  <c r="P93" i="21"/>
  <c r="M93" i="21"/>
  <c r="J93" i="21"/>
  <c r="P92" i="21"/>
  <c r="M92" i="21"/>
  <c r="J92" i="21"/>
  <c r="P91" i="21"/>
  <c r="M91" i="21"/>
  <c r="J91" i="21"/>
  <c r="P90" i="21"/>
  <c r="M90" i="21"/>
  <c r="J90" i="21"/>
  <c r="P89" i="21"/>
  <c r="M89" i="21"/>
  <c r="J89" i="21"/>
  <c r="P88" i="21"/>
  <c r="M88" i="21"/>
  <c r="J88" i="21"/>
  <c r="P87" i="21"/>
  <c r="M87" i="21"/>
  <c r="J87" i="21"/>
  <c r="P86" i="21"/>
  <c r="M86" i="21"/>
  <c r="J86" i="21"/>
  <c r="P85" i="21"/>
  <c r="M85" i="21"/>
  <c r="J85" i="21"/>
  <c r="P84" i="21"/>
  <c r="M84" i="21"/>
  <c r="J84" i="21"/>
  <c r="O82" i="21"/>
  <c r="N82" i="21"/>
  <c r="L82" i="21"/>
  <c r="K82" i="21"/>
  <c r="I82" i="21"/>
  <c r="H82" i="21"/>
  <c r="P81" i="21"/>
  <c r="M81" i="21"/>
  <c r="J81" i="21"/>
  <c r="P80" i="21"/>
  <c r="M80" i="21"/>
  <c r="J80" i="21"/>
  <c r="P79" i="21"/>
  <c r="M79" i="21"/>
  <c r="J79" i="21"/>
  <c r="P78" i="21"/>
  <c r="M78" i="21"/>
  <c r="J78" i="21"/>
  <c r="P77" i="21"/>
  <c r="M77" i="21"/>
  <c r="J77" i="21"/>
  <c r="P76" i="21"/>
  <c r="M76" i="21"/>
  <c r="J76" i="21"/>
  <c r="P75" i="21"/>
  <c r="M75" i="21"/>
  <c r="J75" i="21"/>
  <c r="P74" i="21"/>
  <c r="M74" i="21"/>
  <c r="J74" i="21"/>
  <c r="P73" i="21"/>
  <c r="M73" i="21"/>
  <c r="J73" i="21"/>
  <c r="P72" i="21"/>
  <c r="M72" i="21"/>
  <c r="J72" i="21"/>
  <c r="P71" i="21"/>
  <c r="M71" i="21"/>
  <c r="J71" i="21"/>
  <c r="J70" i="21"/>
  <c r="P69" i="21"/>
  <c r="M69" i="21"/>
  <c r="J69" i="21"/>
  <c r="P68" i="21"/>
  <c r="M68" i="21"/>
  <c r="J68" i="21"/>
  <c r="P67" i="21"/>
  <c r="M67" i="21"/>
  <c r="J67" i="21"/>
  <c r="P66" i="21"/>
  <c r="M66" i="21"/>
  <c r="J66" i="21"/>
  <c r="P65" i="21"/>
  <c r="M65" i="21"/>
  <c r="J65" i="21"/>
  <c r="P64" i="21"/>
  <c r="M64" i="21"/>
  <c r="J64" i="21"/>
  <c r="P63" i="21"/>
  <c r="M63" i="21"/>
  <c r="J63" i="21"/>
  <c r="P62" i="21"/>
  <c r="M62" i="21"/>
  <c r="J62" i="21"/>
  <c r="P61" i="21"/>
  <c r="M61" i="21"/>
  <c r="J61" i="21"/>
  <c r="P60" i="21"/>
  <c r="M60" i="21"/>
  <c r="J60" i="21"/>
  <c r="P59" i="21"/>
  <c r="M59" i="21"/>
  <c r="J59" i="21"/>
  <c r="P58" i="21"/>
  <c r="M58" i="21"/>
  <c r="J58" i="21"/>
  <c r="P57" i="21"/>
  <c r="M57" i="21"/>
  <c r="J57" i="21"/>
  <c r="P56" i="21"/>
  <c r="M56" i="21"/>
  <c r="J56" i="21"/>
  <c r="P55" i="21"/>
  <c r="M55" i="21"/>
  <c r="J55" i="21"/>
  <c r="P54" i="21"/>
  <c r="M54" i="21"/>
  <c r="J54" i="21"/>
  <c r="P53" i="21"/>
  <c r="M53" i="21"/>
  <c r="J53" i="21"/>
  <c r="P52" i="21"/>
  <c r="M52" i="21"/>
  <c r="J52" i="21"/>
  <c r="P51" i="21"/>
  <c r="M51" i="21"/>
  <c r="J51" i="21"/>
  <c r="P50" i="21"/>
  <c r="M50" i="21"/>
  <c r="J50" i="21"/>
  <c r="P49" i="21"/>
  <c r="M49" i="21"/>
  <c r="J49" i="21"/>
  <c r="P48" i="21"/>
  <c r="M48" i="21"/>
  <c r="J48" i="21"/>
  <c r="P47" i="21"/>
  <c r="M47" i="21"/>
  <c r="J47" i="21"/>
  <c r="P46" i="21"/>
  <c r="M46" i="21"/>
  <c r="J46" i="21"/>
  <c r="P45" i="21"/>
  <c r="M45" i="21"/>
  <c r="J45" i="21"/>
  <c r="P44" i="21"/>
  <c r="M44" i="21"/>
  <c r="J44" i="21"/>
  <c r="P43" i="21"/>
  <c r="M43" i="21"/>
  <c r="J43" i="21"/>
  <c r="P42" i="21"/>
  <c r="M42" i="21"/>
  <c r="J42" i="21"/>
  <c r="P41" i="21"/>
  <c r="M41" i="21"/>
  <c r="J41" i="21"/>
  <c r="P40" i="21"/>
  <c r="M40" i="21"/>
  <c r="J40" i="21"/>
  <c r="P39" i="21"/>
  <c r="M39" i="21"/>
  <c r="J39" i="21"/>
  <c r="P38" i="21"/>
  <c r="M38" i="21"/>
  <c r="J38" i="21"/>
  <c r="P37" i="21"/>
  <c r="P82" i="21" s="1"/>
  <c r="M37" i="21"/>
  <c r="J37" i="21"/>
  <c r="B35" i="21"/>
  <c r="C35" i="21" s="1"/>
  <c r="D35" i="21" s="1"/>
  <c r="E35" i="21" s="1"/>
  <c r="F35" i="21" s="1"/>
  <c r="G35" i="21" s="1"/>
  <c r="N34" i="21"/>
  <c r="K34" i="21"/>
  <c r="P25" i="21"/>
  <c r="H22" i="21"/>
  <c r="M97" i="21" l="1"/>
  <c r="K137" i="21"/>
  <c r="M82" i="21"/>
  <c r="O135" i="21"/>
  <c r="O136" i="21" s="1"/>
  <c r="J82" i="21"/>
  <c r="P133" i="21"/>
  <c r="O137" i="21"/>
  <c r="P109" i="21"/>
  <c r="P137" i="21" s="1"/>
  <c r="N137" i="21"/>
  <c r="J114" i="21"/>
  <c r="L137" i="21"/>
  <c r="P97" i="21"/>
  <c r="P114" i="21"/>
  <c r="J97" i="21"/>
  <c r="I137" i="21"/>
  <c r="H137" i="21"/>
  <c r="M137" i="21"/>
  <c r="P135" i="21"/>
  <c r="P136" i="21" s="1"/>
  <c r="A150" i="20"/>
  <c r="N136" i="20"/>
  <c r="L136" i="20"/>
  <c r="K136" i="20"/>
  <c r="I136" i="20"/>
  <c r="H136" i="20"/>
  <c r="M135" i="20"/>
  <c r="O135" i="20" s="1"/>
  <c r="J135" i="20"/>
  <c r="J136" i="20" s="1"/>
  <c r="O133" i="20"/>
  <c r="N133" i="20"/>
  <c r="L133" i="20"/>
  <c r="K133" i="20"/>
  <c r="I133" i="20"/>
  <c r="H133" i="20"/>
  <c r="P132" i="20"/>
  <c r="M132" i="20"/>
  <c r="J132" i="20"/>
  <c r="P131" i="20"/>
  <c r="M131" i="20"/>
  <c r="J131" i="20"/>
  <c r="P130" i="20"/>
  <c r="M130" i="20"/>
  <c r="J130" i="20"/>
  <c r="P129" i="20"/>
  <c r="M129" i="20"/>
  <c r="J129" i="20"/>
  <c r="P128" i="20"/>
  <c r="M128" i="20"/>
  <c r="J128" i="20"/>
  <c r="P127" i="20"/>
  <c r="M127" i="20"/>
  <c r="J127" i="20"/>
  <c r="P125" i="20"/>
  <c r="O125" i="20"/>
  <c r="N125" i="20"/>
  <c r="M125" i="20"/>
  <c r="L125" i="20"/>
  <c r="K125" i="20"/>
  <c r="I125" i="20"/>
  <c r="H125" i="20"/>
  <c r="J124" i="20"/>
  <c r="J125" i="20" s="1"/>
  <c r="O123" i="20"/>
  <c r="N123" i="20"/>
  <c r="L123" i="20"/>
  <c r="K123" i="20"/>
  <c r="I123" i="20"/>
  <c r="H123" i="20"/>
  <c r="P122" i="20"/>
  <c r="P123" i="20" s="1"/>
  <c r="M122" i="20"/>
  <c r="M123" i="20" s="1"/>
  <c r="J122" i="20"/>
  <c r="J123" i="20" s="1"/>
  <c r="O120" i="20"/>
  <c r="N120" i="20"/>
  <c r="L120" i="20"/>
  <c r="K120" i="20"/>
  <c r="I120" i="20"/>
  <c r="H120" i="20"/>
  <c r="P119" i="20"/>
  <c r="P120" i="20" s="1"/>
  <c r="M119" i="20"/>
  <c r="M120" i="20" s="1"/>
  <c r="J119" i="20"/>
  <c r="J120" i="20" s="1"/>
  <c r="O117" i="20"/>
  <c r="N117" i="20"/>
  <c r="L117" i="20"/>
  <c r="K117" i="20"/>
  <c r="I117" i="20"/>
  <c r="H117" i="20"/>
  <c r="P116" i="20"/>
  <c r="P117" i="20" s="1"/>
  <c r="M116" i="20"/>
  <c r="M117" i="20" s="1"/>
  <c r="J116" i="20"/>
  <c r="J117" i="20" s="1"/>
  <c r="O114" i="20"/>
  <c r="N114" i="20"/>
  <c r="L114" i="20"/>
  <c r="K114" i="20"/>
  <c r="I114" i="20"/>
  <c r="H114" i="20"/>
  <c r="P113" i="20"/>
  <c r="M113" i="20"/>
  <c r="J113" i="20"/>
  <c r="P112" i="20"/>
  <c r="M112" i="20"/>
  <c r="J112" i="20"/>
  <c r="P111" i="20"/>
  <c r="P114" i="20" s="1"/>
  <c r="M111" i="20"/>
  <c r="J111" i="20"/>
  <c r="J114" i="20" s="1"/>
  <c r="O109" i="20"/>
  <c r="N109" i="20"/>
  <c r="L109" i="20"/>
  <c r="K109" i="20"/>
  <c r="I109" i="20"/>
  <c r="H109" i="20"/>
  <c r="P108" i="20"/>
  <c r="M108" i="20"/>
  <c r="J108" i="20"/>
  <c r="P107" i="20"/>
  <c r="P109" i="20" s="1"/>
  <c r="M107" i="20"/>
  <c r="M109" i="20" s="1"/>
  <c r="J107" i="20"/>
  <c r="J109" i="20" s="1"/>
  <c r="O105" i="20"/>
  <c r="N105" i="20"/>
  <c r="L105" i="20"/>
  <c r="K105" i="20"/>
  <c r="I105" i="20"/>
  <c r="H105" i="20"/>
  <c r="P104" i="20"/>
  <c r="M104" i="20"/>
  <c r="J104" i="20"/>
  <c r="P103" i="20"/>
  <c r="P105" i="20" s="1"/>
  <c r="M103" i="20"/>
  <c r="M105" i="20" s="1"/>
  <c r="J103" i="20"/>
  <c r="J105" i="20" s="1"/>
  <c r="O101" i="20"/>
  <c r="N101" i="20"/>
  <c r="L101" i="20"/>
  <c r="K101" i="20"/>
  <c r="I101" i="20"/>
  <c r="H101" i="20"/>
  <c r="P100" i="20"/>
  <c r="M100" i="20"/>
  <c r="J100" i="20"/>
  <c r="P99" i="20"/>
  <c r="P101" i="20" s="1"/>
  <c r="M99" i="20"/>
  <c r="M101" i="20" s="1"/>
  <c r="J99" i="20"/>
  <c r="J101" i="20" s="1"/>
  <c r="O97" i="20"/>
  <c r="N97" i="20"/>
  <c r="L97" i="20"/>
  <c r="K97" i="20"/>
  <c r="I97" i="20"/>
  <c r="H97" i="20"/>
  <c r="P96" i="20"/>
  <c r="M96" i="20"/>
  <c r="J96" i="20"/>
  <c r="P95" i="20"/>
  <c r="M95" i="20"/>
  <c r="J95" i="20"/>
  <c r="P94" i="20"/>
  <c r="M94" i="20"/>
  <c r="J94" i="20"/>
  <c r="P93" i="20"/>
  <c r="M93" i="20"/>
  <c r="J93" i="20"/>
  <c r="P92" i="20"/>
  <c r="M92" i="20"/>
  <c r="J92" i="20"/>
  <c r="P91" i="20"/>
  <c r="M91" i="20"/>
  <c r="J91" i="20"/>
  <c r="P90" i="20"/>
  <c r="M90" i="20"/>
  <c r="J90" i="20"/>
  <c r="P89" i="20"/>
  <c r="M89" i="20"/>
  <c r="J89" i="20"/>
  <c r="P88" i="20"/>
  <c r="M88" i="20"/>
  <c r="J88" i="20"/>
  <c r="P87" i="20"/>
  <c r="M87" i="20"/>
  <c r="J87" i="20"/>
  <c r="P86" i="20"/>
  <c r="M86" i="20"/>
  <c r="J86" i="20"/>
  <c r="P85" i="20"/>
  <c r="M85" i="20"/>
  <c r="J85" i="20"/>
  <c r="P84" i="20"/>
  <c r="M84" i="20"/>
  <c r="J84" i="20"/>
  <c r="O82" i="20"/>
  <c r="N82" i="20"/>
  <c r="L82" i="20"/>
  <c r="L137" i="20" s="1"/>
  <c r="K82" i="20"/>
  <c r="K137" i="20" s="1"/>
  <c r="I82" i="20"/>
  <c r="H82" i="20"/>
  <c r="P81" i="20"/>
  <c r="M81" i="20"/>
  <c r="J81" i="20"/>
  <c r="P80" i="20"/>
  <c r="M80" i="20"/>
  <c r="J80" i="20"/>
  <c r="P79" i="20"/>
  <c r="M79" i="20"/>
  <c r="J79" i="20"/>
  <c r="P78" i="20"/>
  <c r="M78" i="20"/>
  <c r="J78" i="20"/>
  <c r="P77" i="20"/>
  <c r="M77" i="20"/>
  <c r="J77" i="20"/>
  <c r="P76" i="20"/>
  <c r="M76" i="20"/>
  <c r="J76" i="20"/>
  <c r="P75" i="20"/>
  <c r="M75" i="20"/>
  <c r="J75" i="20"/>
  <c r="P74" i="20"/>
  <c r="M74" i="20"/>
  <c r="J74" i="20"/>
  <c r="P73" i="20"/>
  <c r="M73" i="20"/>
  <c r="J73" i="20"/>
  <c r="P72" i="20"/>
  <c r="M72" i="20"/>
  <c r="J72" i="20"/>
  <c r="P71" i="20"/>
  <c r="M71" i="20"/>
  <c r="J71" i="20"/>
  <c r="J70" i="20"/>
  <c r="P69" i="20"/>
  <c r="M69" i="20"/>
  <c r="J69" i="20"/>
  <c r="P68" i="20"/>
  <c r="M68" i="20"/>
  <c r="J68" i="20"/>
  <c r="P67" i="20"/>
  <c r="M67" i="20"/>
  <c r="J67" i="20"/>
  <c r="P66" i="20"/>
  <c r="M66" i="20"/>
  <c r="J66" i="20"/>
  <c r="P65" i="20"/>
  <c r="M65" i="20"/>
  <c r="J65" i="20"/>
  <c r="P64" i="20"/>
  <c r="M64" i="20"/>
  <c r="J64" i="20"/>
  <c r="P63" i="20"/>
  <c r="M63" i="20"/>
  <c r="J63" i="20"/>
  <c r="P62" i="20"/>
  <c r="M62" i="20"/>
  <c r="J62" i="20"/>
  <c r="P61" i="20"/>
  <c r="M61" i="20"/>
  <c r="J61" i="20"/>
  <c r="P60" i="20"/>
  <c r="M60" i="20"/>
  <c r="J60" i="20"/>
  <c r="P59" i="20"/>
  <c r="M59" i="20"/>
  <c r="J59" i="20"/>
  <c r="P58" i="20"/>
  <c r="M58" i="20"/>
  <c r="J58" i="20"/>
  <c r="P57" i="20"/>
  <c r="M57" i="20"/>
  <c r="J57" i="20"/>
  <c r="P56" i="20"/>
  <c r="M56" i="20"/>
  <c r="J56" i="20"/>
  <c r="P55" i="20"/>
  <c r="M55" i="20"/>
  <c r="J55" i="20"/>
  <c r="P54" i="20"/>
  <c r="M54" i="20"/>
  <c r="J54" i="20"/>
  <c r="P53" i="20"/>
  <c r="M53" i="20"/>
  <c r="J53" i="20"/>
  <c r="P52" i="20"/>
  <c r="M52" i="20"/>
  <c r="J52" i="20"/>
  <c r="P51" i="20"/>
  <c r="M51" i="20"/>
  <c r="J51" i="20"/>
  <c r="P50" i="20"/>
  <c r="M50" i="20"/>
  <c r="J50" i="20"/>
  <c r="P49" i="20"/>
  <c r="M49" i="20"/>
  <c r="J49" i="20"/>
  <c r="P48" i="20"/>
  <c r="M48" i="20"/>
  <c r="J48" i="20"/>
  <c r="P47" i="20"/>
  <c r="M47" i="20"/>
  <c r="J47" i="20"/>
  <c r="P46" i="20"/>
  <c r="M46" i="20"/>
  <c r="J46" i="20"/>
  <c r="P45" i="20"/>
  <c r="M45" i="20"/>
  <c r="J45" i="20"/>
  <c r="P44" i="20"/>
  <c r="M44" i="20"/>
  <c r="J44" i="20"/>
  <c r="P43" i="20"/>
  <c r="M43" i="20"/>
  <c r="J43" i="20"/>
  <c r="P42" i="20"/>
  <c r="M42" i="20"/>
  <c r="J42" i="20"/>
  <c r="P41" i="20"/>
  <c r="M41" i="20"/>
  <c r="J41" i="20"/>
  <c r="P40" i="20"/>
  <c r="M40" i="20"/>
  <c r="J40" i="20"/>
  <c r="P39" i="20"/>
  <c r="M39" i="20"/>
  <c r="J39" i="20"/>
  <c r="P38" i="20"/>
  <c r="M38" i="20"/>
  <c r="J38" i="20"/>
  <c r="J82" i="20" s="1"/>
  <c r="P37" i="20"/>
  <c r="M37" i="20"/>
  <c r="J37" i="20"/>
  <c r="B35" i="20"/>
  <c r="C35" i="20" s="1"/>
  <c r="D35" i="20" s="1"/>
  <c r="E35" i="20" s="1"/>
  <c r="F35" i="20" s="1"/>
  <c r="G35" i="20" s="1"/>
  <c r="N34" i="20"/>
  <c r="K34" i="20"/>
  <c r="P25" i="20"/>
  <c r="H22" i="20"/>
  <c r="N137" i="20" l="1"/>
  <c r="O137" i="20"/>
  <c r="M82" i="20"/>
  <c r="H137" i="20"/>
  <c r="M97" i="20"/>
  <c r="M114" i="20"/>
  <c r="J133" i="20"/>
  <c r="M133" i="20"/>
  <c r="J137" i="21"/>
  <c r="P82" i="20"/>
  <c r="P137" i="20" s="1"/>
  <c r="P97" i="20"/>
  <c r="P133" i="20"/>
  <c r="I137" i="20"/>
  <c r="J97" i="20"/>
  <c r="J137" i="20" s="1"/>
  <c r="O136" i="20"/>
  <c r="P135" i="20"/>
  <c r="P136" i="20" s="1"/>
  <c r="M136" i="20"/>
  <c r="A150" i="19"/>
  <c r="N136" i="19"/>
  <c r="L136" i="19"/>
  <c r="K136" i="19"/>
  <c r="I136" i="19"/>
  <c r="H136" i="19"/>
  <c r="M135" i="19"/>
  <c r="O135" i="19" s="1"/>
  <c r="J135" i="19"/>
  <c r="J136" i="19" s="1"/>
  <c r="O133" i="19"/>
  <c r="N133" i="19"/>
  <c r="L133" i="19"/>
  <c r="K133" i="19"/>
  <c r="I133" i="19"/>
  <c r="H133" i="19"/>
  <c r="P132" i="19"/>
  <c r="M132" i="19"/>
  <c r="J132" i="19"/>
  <c r="P131" i="19"/>
  <c r="M131" i="19"/>
  <c r="J131" i="19"/>
  <c r="P130" i="19"/>
  <c r="M130" i="19"/>
  <c r="J130" i="19"/>
  <c r="P129" i="19"/>
  <c r="M129" i="19"/>
  <c r="J129" i="19"/>
  <c r="P128" i="19"/>
  <c r="M128" i="19"/>
  <c r="J128" i="19"/>
  <c r="P127" i="19"/>
  <c r="M127" i="19"/>
  <c r="J127" i="19"/>
  <c r="P125" i="19"/>
  <c r="O125" i="19"/>
  <c r="N125" i="19"/>
  <c r="M125" i="19"/>
  <c r="L125" i="19"/>
  <c r="K125" i="19"/>
  <c r="I125" i="19"/>
  <c r="H125" i="19"/>
  <c r="J124" i="19"/>
  <c r="J125" i="19" s="1"/>
  <c r="O123" i="19"/>
  <c r="N123" i="19"/>
  <c r="L123" i="19"/>
  <c r="K123" i="19"/>
  <c r="I123" i="19"/>
  <c r="H123" i="19"/>
  <c r="P122" i="19"/>
  <c r="P123" i="19" s="1"/>
  <c r="M122" i="19"/>
  <c r="M123" i="19" s="1"/>
  <c r="J122" i="19"/>
  <c r="J123" i="19" s="1"/>
  <c r="O120" i="19"/>
  <c r="N120" i="19"/>
  <c r="L120" i="19"/>
  <c r="K120" i="19"/>
  <c r="I120" i="19"/>
  <c r="H120" i="19"/>
  <c r="P119" i="19"/>
  <c r="P120" i="19" s="1"/>
  <c r="M119" i="19"/>
  <c r="M120" i="19" s="1"/>
  <c r="J119" i="19"/>
  <c r="J120" i="19" s="1"/>
  <c r="O117" i="19"/>
  <c r="N117" i="19"/>
  <c r="M117" i="19"/>
  <c r="L117" i="19"/>
  <c r="K117" i="19"/>
  <c r="I117" i="19"/>
  <c r="H117" i="19"/>
  <c r="P116" i="19"/>
  <c r="P117" i="19" s="1"/>
  <c r="M116" i="19"/>
  <c r="J116" i="19"/>
  <c r="J117" i="19" s="1"/>
  <c r="O114" i="19"/>
  <c r="N114" i="19"/>
  <c r="L114" i="19"/>
  <c r="K114" i="19"/>
  <c r="I114" i="19"/>
  <c r="H114" i="19"/>
  <c r="P113" i="19"/>
  <c r="M113" i="19"/>
  <c r="J113" i="19"/>
  <c r="P112" i="19"/>
  <c r="M112" i="19"/>
  <c r="J112" i="19"/>
  <c r="P111" i="19"/>
  <c r="P114" i="19" s="1"/>
  <c r="M111" i="19"/>
  <c r="J111" i="19"/>
  <c r="J114" i="19" s="1"/>
  <c r="O109" i="19"/>
  <c r="N109" i="19"/>
  <c r="L109" i="19"/>
  <c r="K109" i="19"/>
  <c r="I109" i="19"/>
  <c r="H109" i="19"/>
  <c r="P108" i="19"/>
  <c r="M108" i="19"/>
  <c r="J108" i="19"/>
  <c r="P107" i="19"/>
  <c r="P109" i="19" s="1"/>
  <c r="M107" i="19"/>
  <c r="M109" i="19" s="1"/>
  <c r="J107" i="19"/>
  <c r="J109" i="19" s="1"/>
  <c r="O105" i="19"/>
  <c r="N105" i="19"/>
  <c r="L105" i="19"/>
  <c r="K105" i="19"/>
  <c r="I105" i="19"/>
  <c r="H105" i="19"/>
  <c r="P104" i="19"/>
  <c r="M104" i="19"/>
  <c r="J104" i="19"/>
  <c r="P103" i="19"/>
  <c r="P105" i="19" s="1"/>
  <c r="M103" i="19"/>
  <c r="M105" i="19" s="1"/>
  <c r="J103" i="19"/>
  <c r="J105" i="19" s="1"/>
  <c r="O101" i="19"/>
  <c r="N101" i="19"/>
  <c r="L101" i="19"/>
  <c r="K101" i="19"/>
  <c r="I101" i="19"/>
  <c r="H101" i="19"/>
  <c r="P100" i="19"/>
  <c r="M100" i="19"/>
  <c r="J100" i="19"/>
  <c r="P99" i="19"/>
  <c r="P101" i="19" s="1"/>
  <c r="M99" i="19"/>
  <c r="M101" i="19" s="1"/>
  <c r="J99" i="19"/>
  <c r="J101" i="19" s="1"/>
  <c r="O97" i="19"/>
  <c r="N97" i="19"/>
  <c r="L97" i="19"/>
  <c r="K97" i="19"/>
  <c r="I97" i="19"/>
  <c r="H97" i="19"/>
  <c r="P96" i="19"/>
  <c r="M96" i="19"/>
  <c r="J96" i="19"/>
  <c r="P95" i="19"/>
  <c r="M95" i="19"/>
  <c r="J95" i="19"/>
  <c r="P94" i="19"/>
  <c r="M94" i="19"/>
  <c r="J94" i="19"/>
  <c r="P93" i="19"/>
  <c r="M93" i="19"/>
  <c r="J93" i="19"/>
  <c r="P92" i="19"/>
  <c r="M92" i="19"/>
  <c r="J92" i="19"/>
  <c r="P91" i="19"/>
  <c r="M91" i="19"/>
  <c r="J91" i="19"/>
  <c r="P90" i="19"/>
  <c r="M90" i="19"/>
  <c r="J90" i="19"/>
  <c r="P89" i="19"/>
  <c r="M89" i="19"/>
  <c r="J89" i="19"/>
  <c r="P88" i="19"/>
  <c r="M88" i="19"/>
  <c r="J88" i="19"/>
  <c r="P87" i="19"/>
  <c r="M87" i="19"/>
  <c r="J87" i="19"/>
  <c r="P86" i="19"/>
  <c r="M86" i="19"/>
  <c r="J86" i="19"/>
  <c r="P85" i="19"/>
  <c r="M85" i="19"/>
  <c r="J85" i="19"/>
  <c r="P84" i="19"/>
  <c r="M84" i="19"/>
  <c r="J84" i="19"/>
  <c r="O82" i="19"/>
  <c r="N82" i="19"/>
  <c r="L82" i="19"/>
  <c r="K82" i="19"/>
  <c r="K137" i="19" s="1"/>
  <c r="I82" i="19"/>
  <c r="H82" i="19"/>
  <c r="H137" i="19" s="1"/>
  <c r="P81" i="19"/>
  <c r="M81" i="19"/>
  <c r="J81" i="19"/>
  <c r="P80" i="19"/>
  <c r="M80" i="19"/>
  <c r="J80" i="19"/>
  <c r="P79" i="19"/>
  <c r="M79" i="19"/>
  <c r="J79" i="19"/>
  <c r="P78" i="19"/>
  <c r="M78" i="19"/>
  <c r="J78" i="19"/>
  <c r="P77" i="19"/>
  <c r="M77" i="19"/>
  <c r="J77" i="19"/>
  <c r="P76" i="19"/>
  <c r="M76" i="19"/>
  <c r="J76" i="19"/>
  <c r="P75" i="19"/>
  <c r="M75" i="19"/>
  <c r="J75" i="19"/>
  <c r="P74" i="19"/>
  <c r="M74" i="19"/>
  <c r="J74" i="19"/>
  <c r="P73" i="19"/>
  <c r="M73" i="19"/>
  <c r="J73" i="19"/>
  <c r="P72" i="19"/>
  <c r="M72" i="19"/>
  <c r="J72" i="19"/>
  <c r="P71" i="19"/>
  <c r="M71" i="19"/>
  <c r="J71" i="19"/>
  <c r="J70" i="19"/>
  <c r="P69" i="19"/>
  <c r="M69" i="19"/>
  <c r="J69" i="19"/>
  <c r="P68" i="19"/>
  <c r="M68" i="19"/>
  <c r="J68" i="19"/>
  <c r="P67" i="19"/>
  <c r="M67" i="19"/>
  <c r="J67" i="19"/>
  <c r="P66" i="19"/>
  <c r="M66" i="19"/>
  <c r="J66" i="19"/>
  <c r="P65" i="19"/>
  <c r="M65" i="19"/>
  <c r="J65" i="19"/>
  <c r="P64" i="19"/>
  <c r="M64" i="19"/>
  <c r="J64" i="19"/>
  <c r="P63" i="19"/>
  <c r="M63" i="19"/>
  <c r="J63" i="19"/>
  <c r="P62" i="19"/>
  <c r="M62" i="19"/>
  <c r="J62" i="19"/>
  <c r="P61" i="19"/>
  <c r="M61" i="19"/>
  <c r="J61" i="19"/>
  <c r="P60" i="19"/>
  <c r="M60" i="19"/>
  <c r="J60" i="19"/>
  <c r="P59" i="19"/>
  <c r="M59" i="19"/>
  <c r="J59" i="19"/>
  <c r="P58" i="19"/>
  <c r="M58" i="19"/>
  <c r="J58" i="19"/>
  <c r="P57" i="19"/>
  <c r="M57" i="19"/>
  <c r="J57" i="19"/>
  <c r="P56" i="19"/>
  <c r="M56" i="19"/>
  <c r="J56" i="19"/>
  <c r="P55" i="19"/>
  <c r="M55" i="19"/>
  <c r="J55" i="19"/>
  <c r="P54" i="19"/>
  <c r="M54" i="19"/>
  <c r="J54" i="19"/>
  <c r="P53" i="19"/>
  <c r="M53" i="19"/>
  <c r="J53" i="19"/>
  <c r="P52" i="19"/>
  <c r="M52" i="19"/>
  <c r="J52" i="19"/>
  <c r="P51" i="19"/>
  <c r="M51" i="19"/>
  <c r="J51" i="19"/>
  <c r="P50" i="19"/>
  <c r="M50" i="19"/>
  <c r="J50" i="19"/>
  <c r="P49" i="19"/>
  <c r="M49" i="19"/>
  <c r="J49" i="19"/>
  <c r="P48" i="19"/>
  <c r="M48" i="19"/>
  <c r="J48" i="19"/>
  <c r="P47" i="19"/>
  <c r="M47" i="19"/>
  <c r="J47" i="19"/>
  <c r="P46" i="19"/>
  <c r="M46" i="19"/>
  <c r="J46" i="19"/>
  <c r="P45" i="19"/>
  <c r="M45" i="19"/>
  <c r="J45" i="19"/>
  <c r="P44" i="19"/>
  <c r="M44" i="19"/>
  <c r="J44" i="19"/>
  <c r="P43" i="19"/>
  <c r="M43" i="19"/>
  <c r="J43" i="19"/>
  <c r="P42" i="19"/>
  <c r="M42" i="19"/>
  <c r="J42" i="19"/>
  <c r="P41" i="19"/>
  <c r="M41" i="19"/>
  <c r="J41" i="19"/>
  <c r="P40" i="19"/>
  <c r="M40" i="19"/>
  <c r="J40" i="19"/>
  <c r="P39" i="19"/>
  <c r="M39" i="19"/>
  <c r="J39" i="19"/>
  <c r="P38" i="19"/>
  <c r="M38" i="19"/>
  <c r="J38" i="19"/>
  <c r="P37" i="19"/>
  <c r="P82" i="19" s="1"/>
  <c r="M37" i="19"/>
  <c r="M82" i="19" s="1"/>
  <c r="J37" i="19"/>
  <c r="B35" i="19"/>
  <c r="C35" i="19" s="1"/>
  <c r="D35" i="19" s="1"/>
  <c r="E35" i="19" s="1"/>
  <c r="F35" i="19" s="1"/>
  <c r="G35" i="19" s="1"/>
  <c r="N34" i="19"/>
  <c r="K34" i="19"/>
  <c r="P25" i="19"/>
  <c r="H22" i="19"/>
  <c r="A150" i="18"/>
  <c r="N136" i="18"/>
  <c r="L136" i="18"/>
  <c r="K136" i="18"/>
  <c r="I136" i="18"/>
  <c r="H136" i="18"/>
  <c r="M135" i="18"/>
  <c r="M136" i="18" s="1"/>
  <c r="J135" i="18"/>
  <c r="J136" i="18" s="1"/>
  <c r="O133" i="18"/>
  <c r="N133" i="18"/>
  <c r="L133" i="18"/>
  <c r="K133" i="18"/>
  <c r="I133" i="18"/>
  <c r="H133" i="18"/>
  <c r="P132" i="18"/>
  <c r="M132" i="18"/>
  <c r="J132" i="18"/>
  <c r="P131" i="18"/>
  <c r="M131" i="18"/>
  <c r="J131" i="18"/>
  <c r="P130" i="18"/>
  <c r="M130" i="18"/>
  <c r="J130" i="18"/>
  <c r="P129" i="18"/>
  <c r="M129" i="18"/>
  <c r="J129" i="18"/>
  <c r="P128" i="18"/>
  <c r="M128" i="18"/>
  <c r="J128" i="18"/>
  <c r="P127" i="18"/>
  <c r="M127" i="18"/>
  <c r="J127" i="18"/>
  <c r="P125" i="18"/>
  <c r="O125" i="18"/>
  <c r="N125" i="18"/>
  <c r="M125" i="18"/>
  <c r="L125" i="18"/>
  <c r="K125" i="18"/>
  <c r="J125" i="18"/>
  <c r="I125" i="18"/>
  <c r="H125" i="18"/>
  <c r="J124" i="18"/>
  <c r="O123" i="18"/>
  <c r="N123" i="18"/>
  <c r="L123" i="18"/>
  <c r="K123" i="18"/>
  <c r="I123" i="18"/>
  <c r="H123" i="18"/>
  <c r="P122" i="18"/>
  <c r="P123" i="18" s="1"/>
  <c r="M122" i="18"/>
  <c r="M123" i="18" s="1"/>
  <c r="J122" i="18"/>
  <c r="J123" i="18" s="1"/>
  <c r="O120" i="18"/>
  <c r="N120" i="18"/>
  <c r="L120" i="18"/>
  <c r="K120" i="18"/>
  <c r="I120" i="18"/>
  <c r="H120" i="18"/>
  <c r="P119" i="18"/>
  <c r="P120" i="18" s="1"/>
  <c r="M119" i="18"/>
  <c r="M120" i="18" s="1"/>
  <c r="J119" i="18"/>
  <c r="J120" i="18" s="1"/>
  <c r="P117" i="18"/>
  <c r="O117" i="18"/>
  <c r="N117" i="18"/>
  <c r="L117" i="18"/>
  <c r="K117" i="18"/>
  <c r="I117" i="18"/>
  <c r="H117" i="18"/>
  <c r="P116" i="18"/>
  <c r="M116" i="18"/>
  <c r="M117" i="18" s="1"/>
  <c r="J116" i="18"/>
  <c r="J117" i="18" s="1"/>
  <c r="O114" i="18"/>
  <c r="N114" i="18"/>
  <c r="L114" i="18"/>
  <c r="K114" i="18"/>
  <c r="I114" i="18"/>
  <c r="H114" i="18"/>
  <c r="P113" i="18"/>
  <c r="M113" i="18"/>
  <c r="J113" i="18"/>
  <c r="P112" i="18"/>
  <c r="M112" i="18"/>
  <c r="J112" i="18"/>
  <c r="J114" i="18" s="1"/>
  <c r="P111" i="18"/>
  <c r="M111" i="18"/>
  <c r="M114" i="18" s="1"/>
  <c r="J111" i="18"/>
  <c r="O109" i="18"/>
  <c r="N109" i="18"/>
  <c r="L109" i="18"/>
  <c r="K109" i="18"/>
  <c r="I109" i="18"/>
  <c r="H109" i="18"/>
  <c r="P108" i="18"/>
  <c r="M108" i="18"/>
  <c r="J108" i="18"/>
  <c r="P107" i="18"/>
  <c r="P109" i="18" s="1"/>
  <c r="M107" i="18"/>
  <c r="M109" i="18" s="1"/>
  <c r="J107" i="18"/>
  <c r="O105" i="18"/>
  <c r="N105" i="18"/>
  <c r="L105" i="18"/>
  <c r="K105" i="18"/>
  <c r="I105" i="18"/>
  <c r="H105" i="18"/>
  <c r="P104" i="18"/>
  <c r="M104" i="18"/>
  <c r="J104" i="18"/>
  <c r="P103" i="18"/>
  <c r="P105" i="18" s="1"/>
  <c r="M103" i="18"/>
  <c r="M105" i="18" s="1"/>
  <c r="J103" i="18"/>
  <c r="O101" i="18"/>
  <c r="N101" i="18"/>
  <c r="L101" i="18"/>
  <c r="K101" i="18"/>
  <c r="I101" i="18"/>
  <c r="H101" i="18"/>
  <c r="P100" i="18"/>
  <c r="M100" i="18"/>
  <c r="J100" i="18"/>
  <c r="P99" i="18"/>
  <c r="P101" i="18" s="1"/>
  <c r="M99" i="18"/>
  <c r="M101" i="18" s="1"/>
  <c r="J99" i="18"/>
  <c r="O97" i="18"/>
  <c r="N97" i="18"/>
  <c r="L97" i="18"/>
  <c r="K97" i="18"/>
  <c r="I97" i="18"/>
  <c r="H97" i="18"/>
  <c r="P96" i="18"/>
  <c r="M96" i="18"/>
  <c r="J96" i="18"/>
  <c r="P95" i="18"/>
  <c r="M95" i="18"/>
  <c r="J95" i="18"/>
  <c r="P94" i="18"/>
  <c r="M94" i="18"/>
  <c r="J94" i="18"/>
  <c r="P93" i="18"/>
  <c r="M93" i="18"/>
  <c r="J93" i="18"/>
  <c r="P92" i="18"/>
  <c r="M92" i="18"/>
  <c r="J92" i="18"/>
  <c r="P91" i="18"/>
  <c r="M91" i="18"/>
  <c r="J91" i="18"/>
  <c r="P90" i="18"/>
  <c r="M90" i="18"/>
  <c r="J90" i="18"/>
  <c r="P89" i="18"/>
  <c r="M89" i="18"/>
  <c r="J89" i="18"/>
  <c r="P88" i="18"/>
  <c r="M88" i="18"/>
  <c r="J88" i="18"/>
  <c r="P87" i="18"/>
  <c r="M87" i="18"/>
  <c r="J87" i="18"/>
  <c r="P86" i="18"/>
  <c r="M86" i="18"/>
  <c r="J86" i="18"/>
  <c r="P85" i="18"/>
  <c r="M85" i="18"/>
  <c r="J85" i="18"/>
  <c r="P84" i="18"/>
  <c r="M84" i="18"/>
  <c r="J84" i="18"/>
  <c r="J97" i="18" s="1"/>
  <c r="O82" i="18"/>
  <c r="O137" i="18" s="1"/>
  <c r="N82" i="18"/>
  <c r="N137" i="18" s="1"/>
  <c r="L82" i="18"/>
  <c r="K82" i="18"/>
  <c r="I82" i="18"/>
  <c r="H82" i="18"/>
  <c r="P81" i="18"/>
  <c r="M81" i="18"/>
  <c r="J81" i="18"/>
  <c r="P80" i="18"/>
  <c r="M80" i="18"/>
  <c r="J80" i="18"/>
  <c r="P79" i="18"/>
  <c r="M79" i="18"/>
  <c r="J79" i="18"/>
  <c r="P78" i="18"/>
  <c r="M78" i="18"/>
  <c r="J78" i="18"/>
  <c r="P77" i="18"/>
  <c r="M77" i="18"/>
  <c r="J77" i="18"/>
  <c r="P76" i="18"/>
  <c r="M76" i="18"/>
  <c r="J76" i="18"/>
  <c r="P75" i="18"/>
  <c r="M75" i="18"/>
  <c r="J75" i="18"/>
  <c r="P74" i="18"/>
  <c r="M74" i="18"/>
  <c r="J74" i="18"/>
  <c r="P73" i="18"/>
  <c r="M73" i="18"/>
  <c r="J73" i="18"/>
  <c r="P72" i="18"/>
  <c r="M72" i="18"/>
  <c r="J72" i="18"/>
  <c r="P71" i="18"/>
  <c r="M71" i="18"/>
  <c r="J71" i="18"/>
  <c r="J70" i="18"/>
  <c r="P69" i="18"/>
  <c r="M69" i="18"/>
  <c r="J69" i="18"/>
  <c r="P68" i="18"/>
  <c r="M68" i="18"/>
  <c r="J68" i="18"/>
  <c r="P67" i="18"/>
  <c r="M67" i="18"/>
  <c r="J67" i="18"/>
  <c r="P66" i="18"/>
  <c r="M66" i="18"/>
  <c r="J66" i="18"/>
  <c r="P65" i="18"/>
  <c r="M65" i="18"/>
  <c r="J65" i="18"/>
  <c r="P64" i="18"/>
  <c r="M64" i="18"/>
  <c r="J64" i="18"/>
  <c r="P63" i="18"/>
  <c r="M63" i="18"/>
  <c r="J63" i="18"/>
  <c r="P62" i="18"/>
  <c r="M62" i="18"/>
  <c r="J62" i="18"/>
  <c r="P61" i="18"/>
  <c r="M61" i="18"/>
  <c r="J61" i="18"/>
  <c r="P60" i="18"/>
  <c r="M60" i="18"/>
  <c r="J60" i="18"/>
  <c r="P59" i="18"/>
  <c r="M59" i="18"/>
  <c r="J59" i="18"/>
  <c r="P58" i="18"/>
  <c r="M58" i="18"/>
  <c r="J58" i="18"/>
  <c r="P57" i="18"/>
  <c r="M57" i="18"/>
  <c r="J57" i="18"/>
  <c r="P56" i="18"/>
  <c r="M56" i="18"/>
  <c r="J56" i="18"/>
  <c r="P55" i="18"/>
  <c r="M55" i="18"/>
  <c r="J55" i="18"/>
  <c r="P54" i="18"/>
  <c r="M54" i="18"/>
  <c r="J54" i="18"/>
  <c r="P53" i="18"/>
  <c r="M53" i="18"/>
  <c r="J53" i="18"/>
  <c r="P52" i="18"/>
  <c r="M52" i="18"/>
  <c r="J52" i="18"/>
  <c r="P51" i="18"/>
  <c r="M51" i="18"/>
  <c r="J51" i="18"/>
  <c r="P50" i="18"/>
  <c r="M50" i="18"/>
  <c r="J50" i="18"/>
  <c r="P49" i="18"/>
  <c r="M49" i="18"/>
  <c r="J49" i="18"/>
  <c r="P48" i="18"/>
  <c r="M48" i="18"/>
  <c r="J48" i="18"/>
  <c r="P47" i="18"/>
  <c r="M47" i="18"/>
  <c r="J47" i="18"/>
  <c r="P46" i="18"/>
  <c r="M46" i="18"/>
  <c r="J46" i="18"/>
  <c r="P45" i="18"/>
  <c r="M45" i="18"/>
  <c r="J45" i="18"/>
  <c r="P44" i="18"/>
  <c r="M44" i="18"/>
  <c r="J44" i="18"/>
  <c r="P43" i="18"/>
  <c r="M43" i="18"/>
  <c r="J43" i="18"/>
  <c r="P42" i="18"/>
  <c r="M42" i="18"/>
  <c r="J42" i="18"/>
  <c r="P41" i="18"/>
  <c r="M41" i="18"/>
  <c r="J41" i="18"/>
  <c r="P40" i="18"/>
  <c r="M40" i="18"/>
  <c r="J40" i="18"/>
  <c r="P39" i="18"/>
  <c r="M39" i="18"/>
  <c r="J39" i="18"/>
  <c r="P38" i="18"/>
  <c r="M38" i="18"/>
  <c r="J38" i="18"/>
  <c r="P37" i="18"/>
  <c r="M37" i="18"/>
  <c r="J37" i="18"/>
  <c r="B35" i="18"/>
  <c r="C35" i="18" s="1"/>
  <c r="D35" i="18" s="1"/>
  <c r="E35" i="18" s="1"/>
  <c r="F35" i="18" s="1"/>
  <c r="G35" i="18" s="1"/>
  <c r="N34" i="18"/>
  <c r="K34" i="18"/>
  <c r="P25" i="18"/>
  <c r="H22" i="18"/>
  <c r="N137" i="19" l="1"/>
  <c r="K137" i="18"/>
  <c r="M133" i="18"/>
  <c r="M133" i="19"/>
  <c r="M82" i="18"/>
  <c r="M137" i="18" s="1"/>
  <c r="L137" i="18"/>
  <c r="J101" i="18"/>
  <c r="J105" i="18"/>
  <c r="J109" i="18"/>
  <c r="P133" i="18"/>
  <c r="O135" i="18"/>
  <c r="O136" i="18" s="1"/>
  <c r="P133" i="19"/>
  <c r="M97" i="18"/>
  <c r="J97" i="19"/>
  <c r="P97" i="18"/>
  <c r="M97" i="19"/>
  <c r="M114" i="19"/>
  <c r="M137" i="19" s="1"/>
  <c r="M137" i="20"/>
  <c r="L137" i="19"/>
  <c r="P114" i="18"/>
  <c r="H137" i="18"/>
  <c r="P97" i="19"/>
  <c r="P137" i="19" s="1"/>
  <c r="O137" i="19"/>
  <c r="P82" i="18"/>
  <c r="I137" i="18"/>
  <c r="J133" i="18"/>
  <c r="J133" i="19"/>
  <c r="J82" i="19"/>
  <c r="I137" i="19"/>
  <c r="O136" i="19"/>
  <c r="P135" i="19"/>
  <c r="P136" i="19" s="1"/>
  <c r="J137" i="19"/>
  <c r="M136" i="19"/>
  <c r="J82" i="18"/>
  <c r="A150" i="17"/>
  <c r="N136" i="17"/>
  <c r="L136" i="17"/>
  <c r="K136" i="17"/>
  <c r="I136" i="17"/>
  <c r="H136" i="17"/>
  <c r="M135" i="17"/>
  <c r="M136" i="17" s="1"/>
  <c r="J135" i="17"/>
  <c r="J136" i="17" s="1"/>
  <c r="O133" i="17"/>
  <c r="N133" i="17"/>
  <c r="L133" i="17"/>
  <c r="K133" i="17"/>
  <c r="I133" i="17"/>
  <c r="H133" i="17"/>
  <c r="P132" i="17"/>
  <c r="M132" i="17"/>
  <c r="J132" i="17"/>
  <c r="P131" i="17"/>
  <c r="M131" i="17"/>
  <c r="J131" i="17"/>
  <c r="P130" i="17"/>
  <c r="M130" i="17"/>
  <c r="J130" i="17"/>
  <c r="P129" i="17"/>
  <c r="M129" i="17"/>
  <c r="J129" i="17"/>
  <c r="P128" i="17"/>
  <c r="M128" i="17"/>
  <c r="J128" i="17"/>
  <c r="P127" i="17"/>
  <c r="P133" i="17" s="1"/>
  <c r="M127" i="17"/>
  <c r="M133" i="17" s="1"/>
  <c r="J127" i="17"/>
  <c r="J133" i="17" s="1"/>
  <c r="P125" i="17"/>
  <c r="O125" i="17"/>
  <c r="N125" i="17"/>
  <c r="M125" i="17"/>
  <c r="L125" i="17"/>
  <c r="K125" i="17"/>
  <c r="I125" i="17"/>
  <c r="H125" i="17"/>
  <c r="J124" i="17"/>
  <c r="J125" i="17" s="1"/>
  <c r="P123" i="17"/>
  <c r="O123" i="17"/>
  <c r="N123" i="17"/>
  <c r="L123" i="17"/>
  <c r="K123" i="17"/>
  <c r="I123" i="17"/>
  <c r="H123" i="17"/>
  <c r="P122" i="17"/>
  <c r="M122" i="17"/>
  <c r="M123" i="17" s="1"/>
  <c r="J122" i="17"/>
  <c r="J123" i="17" s="1"/>
  <c r="P120" i="17"/>
  <c r="O120" i="17"/>
  <c r="N120" i="17"/>
  <c r="L120" i="17"/>
  <c r="K120" i="17"/>
  <c r="I120" i="17"/>
  <c r="H120" i="17"/>
  <c r="P119" i="17"/>
  <c r="M119" i="17"/>
  <c r="M120" i="17" s="1"/>
  <c r="J119" i="17"/>
  <c r="J120" i="17" s="1"/>
  <c r="P117" i="17"/>
  <c r="O117" i="17"/>
  <c r="N117" i="17"/>
  <c r="L117" i="17"/>
  <c r="K117" i="17"/>
  <c r="I117" i="17"/>
  <c r="H117" i="17"/>
  <c r="P116" i="17"/>
  <c r="M116" i="17"/>
  <c r="M117" i="17" s="1"/>
  <c r="J116" i="17"/>
  <c r="J117" i="17" s="1"/>
  <c r="O114" i="17"/>
  <c r="N114" i="17"/>
  <c r="L114" i="17"/>
  <c r="K114" i="17"/>
  <c r="I114" i="17"/>
  <c r="H114" i="17"/>
  <c r="P113" i="17"/>
  <c r="M113" i="17"/>
  <c r="J113" i="17"/>
  <c r="P112" i="17"/>
  <c r="M112" i="17"/>
  <c r="J112" i="17"/>
  <c r="P111" i="17"/>
  <c r="M111" i="17"/>
  <c r="M114" i="17" s="1"/>
  <c r="J111" i="17"/>
  <c r="O109" i="17"/>
  <c r="N109" i="17"/>
  <c r="L109" i="17"/>
  <c r="K109" i="17"/>
  <c r="I109" i="17"/>
  <c r="H109" i="17"/>
  <c r="P108" i="17"/>
  <c r="M108" i="17"/>
  <c r="J108" i="17"/>
  <c r="P107" i="17"/>
  <c r="P109" i="17" s="1"/>
  <c r="M107" i="17"/>
  <c r="M109" i="17" s="1"/>
  <c r="J107" i="17"/>
  <c r="J109" i="17" s="1"/>
  <c r="O105" i="17"/>
  <c r="N105" i="17"/>
  <c r="L105" i="17"/>
  <c r="K105" i="17"/>
  <c r="I105" i="17"/>
  <c r="H105" i="17"/>
  <c r="P104" i="17"/>
  <c r="M104" i="17"/>
  <c r="J104" i="17"/>
  <c r="P103" i="17"/>
  <c r="P105" i="17" s="1"/>
  <c r="M103" i="17"/>
  <c r="M105" i="17" s="1"/>
  <c r="J103" i="17"/>
  <c r="J105" i="17" s="1"/>
  <c r="O101" i="17"/>
  <c r="N101" i="17"/>
  <c r="L101" i="17"/>
  <c r="K101" i="17"/>
  <c r="I101" i="17"/>
  <c r="H101" i="17"/>
  <c r="P100" i="17"/>
  <c r="M100" i="17"/>
  <c r="J100" i="17"/>
  <c r="P99" i="17"/>
  <c r="P101" i="17" s="1"/>
  <c r="M99" i="17"/>
  <c r="M101" i="17" s="1"/>
  <c r="J99" i="17"/>
  <c r="J101" i="17" s="1"/>
  <c r="O97" i="17"/>
  <c r="N97" i="17"/>
  <c r="L97" i="17"/>
  <c r="K97" i="17"/>
  <c r="I97" i="17"/>
  <c r="H97" i="17"/>
  <c r="P96" i="17"/>
  <c r="M96" i="17"/>
  <c r="J96" i="17"/>
  <c r="P95" i="17"/>
  <c r="M95" i="17"/>
  <c r="J95" i="17"/>
  <c r="P94" i="17"/>
  <c r="M94" i="17"/>
  <c r="J94" i="17"/>
  <c r="P93" i="17"/>
  <c r="M93" i="17"/>
  <c r="J93" i="17"/>
  <c r="P92" i="17"/>
  <c r="M92" i="17"/>
  <c r="J92" i="17"/>
  <c r="P91" i="17"/>
  <c r="M91" i="17"/>
  <c r="J91" i="17"/>
  <c r="P90" i="17"/>
  <c r="M90" i="17"/>
  <c r="J90" i="17"/>
  <c r="P89" i="17"/>
  <c r="M89" i="17"/>
  <c r="J89" i="17"/>
  <c r="P88" i="17"/>
  <c r="M88" i="17"/>
  <c r="J88" i="17"/>
  <c r="P87" i="17"/>
  <c r="M87" i="17"/>
  <c r="J87" i="17"/>
  <c r="P86" i="17"/>
  <c r="M86" i="17"/>
  <c r="J86" i="17"/>
  <c r="P85" i="17"/>
  <c r="M85" i="17"/>
  <c r="J85" i="17"/>
  <c r="P84" i="17"/>
  <c r="M84" i="17"/>
  <c r="J84" i="17"/>
  <c r="O82" i="17"/>
  <c r="N82" i="17"/>
  <c r="L82" i="17"/>
  <c r="K82" i="17"/>
  <c r="K137" i="17" s="1"/>
  <c r="I82" i="17"/>
  <c r="I137" i="17" s="1"/>
  <c r="H82" i="17"/>
  <c r="P81" i="17"/>
  <c r="M81" i="17"/>
  <c r="J81" i="17"/>
  <c r="P80" i="17"/>
  <c r="M80" i="17"/>
  <c r="J80" i="17"/>
  <c r="P79" i="17"/>
  <c r="M79" i="17"/>
  <c r="J79" i="17"/>
  <c r="P78" i="17"/>
  <c r="M78" i="17"/>
  <c r="J78" i="17"/>
  <c r="P77" i="17"/>
  <c r="M77" i="17"/>
  <c r="J77" i="17"/>
  <c r="P76" i="17"/>
  <c r="M76" i="17"/>
  <c r="J76" i="17"/>
  <c r="P75" i="17"/>
  <c r="M75" i="17"/>
  <c r="J75" i="17"/>
  <c r="P74" i="17"/>
  <c r="M74" i="17"/>
  <c r="J74" i="17"/>
  <c r="P73" i="17"/>
  <c r="M73" i="17"/>
  <c r="J73" i="17"/>
  <c r="P72" i="17"/>
  <c r="M72" i="17"/>
  <c r="J72" i="17"/>
  <c r="P71" i="17"/>
  <c r="M71" i="17"/>
  <c r="J71" i="17"/>
  <c r="J70" i="17"/>
  <c r="P69" i="17"/>
  <c r="M69" i="17"/>
  <c r="J69" i="17"/>
  <c r="P68" i="17"/>
  <c r="M68" i="17"/>
  <c r="J68" i="17"/>
  <c r="P67" i="17"/>
  <c r="M67" i="17"/>
  <c r="J67" i="17"/>
  <c r="P66" i="17"/>
  <c r="M66" i="17"/>
  <c r="J66" i="17"/>
  <c r="P65" i="17"/>
  <c r="M65" i="17"/>
  <c r="J65" i="17"/>
  <c r="P64" i="17"/>
  <c r="M64" i="17"/>
  <c r="J64" i="17"/>
  <c r="P63" i="17"/>
  <c r="M63" i="17"/>
  <c r="J63" i="17"/>
  <c r="P62" i="17"/>
  <c r="M62" i="17"/>
  <c r="J62" i="17"/>
  <c r="P61" i="17"/>
  <c r="M61" i="17"/>
  <c r="J61" i="17"/>
  <c r="P60" i="17"/>
  <c r="M60" i="17"/>
  <c r="J60" i="17"/>
  <c r="P59" i="17"/>
  <c r="M59" i="17"/>
  <c r="J59" i="17"/>
  <c r="P58" i="17"/>
  <c r="M58" i="17"/>
  <c r="J58" i="17"/>
  <c r="P57" i="17"/>
  <c r="M57" i="17"/>
  <c r="J57" i="17"/>
  <c r="P56" i="17"/>
  <c r="M56" i="17"/>
  <c r="J56" i="17"/>
  <c r="P55" i="17"/>
  <c r="M55" i="17"/>
  <c r="J55" i="17"/>
  <c r="P54" i="17"/>
  <c r="M54" i="17"/>
  <c r="J54" i="17"/>
  <c r="P53" i="17"/>
  <c r="M53" i="17"/>
  <c r="J53" i="17"/>
  <c r="P52" i="17"/>
  <c r="M52" i="17"/>
  <c r="J52" i="17"/>
  <c r="P51" i="17"/>
  <c r="M51" i="17"/>
  <c r="J51" i="17"/>
  <c r="P50" i="17"/>
  <c r="M50" i="17"/>
  <c r="J50" i="17"/>
  <c r="P49" i="17"/>
  <c r="M49" i="17"/>
  <c r="J49" i="17"/>
  <c r="P48" i="17"/>
  <c r="M48" i="17"/>
  <c r="J48" i="17"/>
  <c r="P47" i="17"/>
  <c r="M47" i="17"/>
  <c r="J47" i="17"/>
  <c r="P46" i="17"/>
  <c r="M46" i="17"/>
  <c r="J46" i="17"/>
  <c r="P45" i="17"/>
  <c r="M45" i="17"/>
  <c r="J45" i="17"/>
  <c r="P44" i="17"/>
  <c r="M44" i="17"/>
  <c r="J44" i="17"/>
  <c r="P43" i="17"/>
  <c r="M43" i="17"/>
  <c r="J43" i="17"/>
  <c r="P42" i="17"/>
  <c r="M42" i="17"/>
  <c r="J42" i="17"/>
  <c r="P41" i="17"/>
  <c r="M41" i="17"/>
  <c r="J41" i="17"/>
  <c r="P40" i="17"/>
  <c r="M40" i="17"/>
  <c r="J40" i="17"/>
  <c r="P39" i="17"/>
  <c r="M39" i="17"/>
  <c r="J39" i="17"/>
  <c r="P38" i="17"/>
  <c r="M38" i="17"/>
  <c r="J38" i="17"/>
  <c r="P37" i="17"/>
  <c r="P82" i="17" s="1"/>
  <c r="M37" i="17"/>
  <c r="J37" i="17"/>
  <c r="B35" i="17"/>
  <c r="C35" i="17" s="1"/>
  <c r="D35" i="17" s="1"/>
  <c r="E35" i="17" s="1"/>
  <c r="F35" i="17" s="1"/>
  <c r="G35" i="17" s="1"/>
  <c r="N34" i="17"/>
  <c r="K34" i="17"/>
  <c r="P25" i="17"/>
  <c r="H22" i="17"/>
  <c r="M82" i="17" l="1"/>
  <c r="J82" i="17"/>
  <c r="J137" i="18"/>
  <c r="O135" i="17"/>
  <c r="O136" i="17" s="1"/>
  <c r="H137" i="17"/>
  <c r="L137" i="17"/>
  <c r="N137" i="17"/>
  <c r="J97" i="17"/>
  <c r="P97" i="17"/>
  <c r="P137" i="17" s="1"/>
  <c r="P114" i="17"/>
  <c r="J114" i="17"/>
  <c r="O137" i="17"/>
  <c r="M97" i="17"/>
  <c r="P135" i="18"/>
  <c r="P136" i="18" s="1"/>
  <c r="P137" i="18"/>
  <c r="P135" i="17"/>
  <c r="P136" i="17" s="1"/>
  <c r="A150" i="16"/>
  <c r="N136" i="16"/>
  <c r="L136" i="16"/>
  <c r="K136" i="16"/>
  <c r="I136" i="16"/>
  <c r="H136" i="16"/>
  <c r="M135" i="16"/>
  <c r="O135" i="16" s="1"/>
  <c r="J135" i="16"/>
  <c r="J136" i="16" s="1"/>
  <c r="O133" i="16"/>
  <c r="N133" i="16"/>
  <c r="L133" i="16"/>
  <c r="K133" i="16"/>
  <c r="I133" i="16"/>
  <c r="H133" i="16"/>
  <c r="P132" i="16"/>
  <c r="M132" i="16"/>
  <c r="J132" i="16"/>
  <c r="P131" i="16"/>
  <c r="M131" i="16"/>
  <c r="J131" i="16"/>
  <c r="P130" i="16"/>
  <c r="M130" i="16"/>
  <c r="J130" i="16"/>
  <c r="P129" i="16"/>
  <c r="M129" i="16"/>
  <c r="J129" i="16"/>
  <c r="P128" i="16"/>
  <c r="M128" i="16"/>
  <c r="J128" i="16"/>
  <c r="P127" i="16"/>
  <c r="M127" i="16"/>
  <c r="J127" i="16"/>
  <c r="P125" i="16"/>
  <c r="O125" i="16"/>
  <c r="N125" i="16"/>
  <c r="M125" i="16"/>
  <c r="L125" i="16"/>
  <c r="K125" i="16"/>
  <c r="I125" i="16"/>
  <c r="H125" i="16"/>
  <c r="J124" i="16"/>
  <c r="J125" i="16" s="1"/>
  <c r="O123" i="16"/>
  <c r="N123" i="16"/>
  <c r="L123" i="16"/>
  <c r="K123" i="16"/>
  <c r="I123" i="16"/>
  <c r="H123" i="16"/>
  <c r="P122" i="16"/>
  <c r="P123" i="16" s="1"/>
  <c r="M122" i="16"/>
  <c r="M123" i="16" s="1"/>
  <c r="J122" i="16"/>
  <c r="J123" i="16" s="1"/>
  <c r="O120" i="16"/>
  <c r="N120" i="16"/>
  <c r="L120" i="16"/>
  <c r="K120" i="16"/>
  <c r="I120" i="16"/>
  <c r="H120" i="16"/>
  <c r="P119" i="16"/>
  <c r="P120" i="16" s="1"/>
  <c r="M119" i="16"/>
  <c r="M120" i="16" s="1"/>
  <c r="J119" i="16"/>
  <c r="J120" i="16" s="1"/>
  <c r="O117" i="16"/>
  <c r="N117" i="16"/>
  <c r="L117" i="16"/>
  <c r="K117" i="16"/>
  <c r="I117" i="16"/>
  <c r="H117" i="16"/>
  <c r="P116" i="16"/>
  <c r="P117" i="16" s="1"/>
  <c r="M116" i="16"/>
  <c r="M117" i="16" s="1"/>
  <c r="J116" i="16"/>
  <c r="J117" i="16" s="1"/>
  <c r="O114" i="16"/>
  <c r="N114" i="16"/>
  <c r="L114" i="16"/>
  <c r="K114" i="16"/>
  <c r="I114" i="16"/>
  <c r="H114" i="16"/>
  <c r="P113" i="16"/>
  <c r="M113" i="16"/>
  <c r="J113" i="16"/>
  <c r="P112" i="16"/>
  <c r="M112" i="16"/>
  <c r="J112" i="16"/>
  <c r="P111" i="16"/>
  <c r="M111" i="16"/>
  <c r="J111" i="16"/>
  <c r="J114" i="16" s="1"/>
  <c r="O109" i="16"/>
  <c r="N109" i="16"/>
  <c r="L109" i="16"/>
  <c r="K109" i="16"/>
  <c r="I109" i="16"/>
  <c r="H109" i="16"/>
  <c r="P108" i="16"/>
  <c r="M108" i="16"/>
  <c r="J108" i="16"/>
  <c r="P107" i="16"/>
  <c r="M107" i="16"/>
  <c r="M109" i="16" s="1"/>
  <c r="J107" i="16"/>
  <c r="J109" i="16" s="1"/>
  <c r="O105" i="16"/>
  <c r="N105" i="16"/>
  <c r="L105" i="16"/>
  <c r="K105" i="16"/>
  <c r="I105" i="16"/>
  <c r="H105" i="16"/>
  <c r="P104" i="16"/>
  <c r="M104" i="16"/>
  <c r="J104" i="16"/>
  <c r="P103" i="16"/>
  <c r="M103" i="16"/>
  <c r="M105" i="16" s="1"/>
  <c r="J103" i="16"/>
  <c r="J105" i="16" s="1"/>
  <c r="O101" i="16"/>
  <c r="N101" i="16"/>
  <c r="L101" i="16"/>
  <c r="K101" i="16"/>
  <c r="I101" i="16"/>
  <c r="H101" i="16"/>
  <c r="P100" i="16"/>
  <c r="M100" i="16"/>
  <c r="J100" i="16"/>
  <c r="P99" i="16"/>
  <c r="M99" i="16"/>
  <c r="M101" i="16" s="1"/>
  <c r="J99" i="16"/>
  <c r="J101" i="16" s="1"/>
  <c r="O97" i="16"/>
  <c r="N97" i="16"/>
  <c r="L97" i="16"/>
  <c r="K97" i="16"/>
  <c r="I97" i="16"/>
  <c r="H97" i="16"/>
  <c r="P96" i="16"/>
  <c r="M96" i="16"/>
  <c r="J96" i="16"/>
  <c r="P95" i="16"/>
  <c r="M95" i="16"/>
  <c r="J95" i="16"/>
  <c r="P94" i="16"/>
  <c r="M94" i="16"/>
  <c r="J94" i="16"/>
  <c r="P93" i="16"/>
  <c r="M93" i="16"/>
  <c r="J93" i="16"/>
  <c r="P92" i="16"/>
  <c r="M92" i="16"/>
  <c r="J92" i="16"/>
  <c r="P91" i="16"/>
  <c r="M91" i="16"/>
  <c r="J91" i="16"/>
  <c r="P90" i="16"/>
  <c r="M90" i="16"/>
  <c r="J90" i="16"/>
  <c r="P89" i="16"/>
  <c r="M89" i="16"/>
  <c r="J89" i="16"/>
  <c r="P88" i="16"/>
  <c r="M88" i="16"/>
  <c r="J88" i="16"/>
  <c r="P87" i="16"/>
  <c r="M87" i="16"/>
  <c r="J87" i="16"/>
  <c r="P86" i="16"/>
  <c r="M86" i="16"/>
  <c r="J86" i="16"/>
  <c r="P85" i="16"/>
  <c r="M85" i="16"/>
  <c r="J85" i="16"/>
  <c r="P84" i="16"/>
  <c r="M84" i="16"/>
  <c r="J84" i="16"/>
  <c r="O82" i="16"/>
  <c r="N82" i="16"/>
  <c r="L82" i="16"/>
  <c r="K82" i="16"/>
  <c r="I82" i="16"/>
  <c r="H82" i="16"/>
  <c r="P81" i="16"/>
  <c r="M81" i="16"/>
  <c r="J81" i="16"/>
  <c r="P80" i="16"/>
  <c r="M80" i="16"/>
  <c r="J80" i="16"/>
  <c r="P79" i="16"/>
  <c r="M79" i="16"/>
  <c r="J79" i="16"/>
  <c r="P78" i="16"/>
  <c r="M78" i="16"/>
  <c r="J78" i="16"/>
  <c r="P77" i="16"/>
  <c r="M77" i="16"/>
  <c r="J77" i="16"/>
  <c r="P76" i="16"/>
  <c r="M76" i="16"/>
  <c r="J76" i="16"/>
  <c r="P75" i="16"/>
  <c r="M75" i="16"/>
  <c r="J75" i="16"/>
  <c r="P74" i="16"/>
  <c r="M74" i="16"/>
  <c r="J74" i="16"/>
  <c r="P73" i="16"/>
  <c r="M73" i="16"/>
  <c r="J73" i="16"/>
  <c r="P72" i="16"/>
  <c r="M72" i="16"/>
  <c r="J72" i="16"/>
  <c r="P71" i="16"/>
  <c r="M71" i="16"/>
  <c r="J71" i="16"/>
  <c r="J70" i="16"/>
  <c r="P69" i="16"/>
  <c r="M69" i="16"/>
  <c r="J69" i="16"/>
  <c r="P68" i="16"/>
  <c r="M68" i="16"/>
  <c r="J68" i="16"/>
  <c r="P67" i="16"/>
  <c r="M67" i="16"/>
  <c r="J67" i="16"/>
  <c r="P66" i="16"/>
  <c r="M66" i="16"/>
  <c r="J66" i="16"/>
  <c r="P65" i="16"/>
  <c r="M65" i="16"/>
  <c r="J65" i="16"/>
  <c r="P64" i="16"/>
  <c r="M64" i="16"/>
  <c r="J64" i="16"/>
  <c r="P63" i="16"/>
  <c r="M63" i="16"/>
  <c r="J63" i="16"/>
  <c r="P62" i="16"/>
  <c r="M62" i="16"/>
  <c r="J62" i="16"/>
  <c r="P61" i="16"/>
  <c r="M61" i="16"/>
  <c r="J61" i="16"/>
  <c r="P60" i="16"/>
  <c r="M60" i="16"/>
  <c r="J60" i="16"/>
  <c r="P59" i="16"/>
  <c r="M59" i="16"/>
  <c r="J59" i="16"/>
  <c r="P58" i="16"/>
  <c r="M58" i="16"/>
  <c r="J58" i="16"/>
  <c r="P57" i="16"/>
  <c r="M57" i="16"/>
  <c r="J57" i="16"/>
  <c r="P56" i="16"/>
  <c r="M56" i="16"/>
  <c r="J56" i="16"/>
  <c r="P55" i="16"/>
  <c r="M55" i="16"/>
  <c r="J55" i="16"/>
  <c r="P54" i="16"/>
  <c r="M54" i="16"/>
  <c r="J54" i="16"/>
  <c r="P53" i="16"/>
  <c r="M53" i="16"/>
  <c r="J53" i="16"/>
  <c r="P52" i="16"/>
  <c r="M52" i="16"/>
  <c r="J52" i="16"/>
  <c r="P51" i="16"/>
  <c r="M51" i="16"/>
  <c r="J51" i="16"/>
  <c r="P50" i="16"/>
  <c r="M50" i="16"/>
  <c r="J50" i="16"/>
  <c r="P49" i="16"/>
  <c r="M49" i="16"/>
  <c r="J49" i="16"/>
  <c r="P48" i="16"/>
  <c r="M48" i="16"/>
  <c r="J48" i="16"/>
  <c r="P47" i="16"/>
  <c r="M47" i="16"/>
  <c r="J47" i="16"/>
  <c r="P46" i="16"/>
  <c r="M46" i="16"/>
  <c r="J46" i="16"/>
  <c r="P45" i="16"/>
  <c r="M45" i="16"/>
  <c r="J45" i="16"/>
  <c r="P44" i="16"/>
  <c r="M44" i="16"/>
  <c r="J44" i="16"/>
  <c r="P43" i="16"/>
  <c r="M43" i="16"/>
  <c r="J43" i="16"/>
  <c r="P42" i="16"/>
  <c r="M42" i="16"/>
  <c r="J42" i="16"/>
  <c r="P41" i="16"/>
  <c r="M41" i="16"/>
  <c r="J41" i="16"/>
  <c r="P40" i="16"/>
  <c r="M40" i="16"/>
  <c r="J40" i="16"/>
  <c r="P39" i="16"/>
  <c r="M39" i="16"/>
  <c r="J39" i="16"/>
  <c r="P38" i="16"/>
  <c r="M38" i="16"/>
  <c r="J38" i="16"/>
  <c r="P37" i="16"/>
  <c r="M37" i="16"/>
  <c r="J37" i="16"/>
  <c r="B35" i="16"/>
  <c r="C35" i="16" s="1"/>
  <c r="D35" i="16" s="1"/>
  <c r="E35" i="16" s="1"/>
  <c r="F35" i="16" s="1"/>
  <c r="G35" i="16" s="1"/>
  <c r="N34" i="16"/>
  <c r="K34" i="16"/>
  <c r="P25" i="16"/>
  <c r="H22" i="16"/>
  <c r="P97" i="16" l="1"/>
  <c r="M133" i="16"/>
  <c r="P133" i="16"/>
  <c r="L137" i="16"/>
  <c r="N137" i="16"/>
  <c r="M114" i="16"/>
  <c r="M82" i="16"/>
  <c r="M137" i="16" s="1"/>
  <c r="H137" i="16"/>
  <c r="P82" i="16"/>
  <c r="P137" i="16" s="1"/>
  <c r="O137" i="16"/>
  <c r="P101" i="16"/>
  <c r="P105" i="16"/>
  <c r="P109" i="16"/>
  <c r="P114" i="16"/>
  <c r="K137" i="16"/>
  <c r="J97" i="16"/>
  <c r="J137" i="17"/>
  <c r="M97" i="16"/>
  <c r="J133" i="16"/>
  <c r="M137" i="17"/>
  <c r="I137" i="16"/>
  <c r="J82" i="16"/>
  <c r="J137" i="16" s="1"/>
  <c r="O136" i="16"/>
  <c r="P135" i="16"/>
  <c r="P136" i="16" s="1"/>
  <c r="M136" i="16"/>
  <c r="H22" i="15"/>
  <c r="A150" i="15"/>
  <c r="N136" i="15"/>
  <c r="L136" i="15"/>
  <c r="K136" i="15"/>
  <c r="J136" i="15"/>
  <c r="I136" i="15"/>
  <c r="H136" i="15"/>
  <c r="M135" i="15"/>
  <c r="M136" i="15" s="1"/>
  <c r="J135" i="15"/>
  <c r="O133" i="15"/>
  <c r="N133" i="15"/>
  <c r="L133" i="15"/>
  <c r="K133" i="15"/>
  <c r="I133" i="15"/>
  <c r="H133" i="15"/>
  <c r="P132" i="15"/>
  <c r="M132" i="15"/>
  <c r="J132" i="15"/>
  <c r="P131" i="15"/>
  <c r="M131" i="15"/>
  <c r="J131" i="15"/>
  <c r="P130" i="15"/>
  <c r="M130" i="15"/>
  <c r="J130" i="15"/>
  <c r="P129" i="15"/>
  <c r="M129" i="15"/>
  <c r="J129" i="15"/>
  <c r="P128" i="15"/>
  <c r="M128" i="15"/>
  <c r="J128" i="15"/>
  <c r="P127" i="15"/>
  <c r="M127" i="15"/>
  <c r="J127" i="15"/>
  <c r="P125" i="15"/>
  <c r="O125" i="15"/>
  <c r="N125" i="15"/>
  <c r="M125" i="15"/>
  <c r="L125" i="15"/>
  <c r="K125" i="15"/>
  <c r="J125" i="15"/>
  <c r="I125" i="15"/>
  <c r="H125" i="15"/>
  <c r="J124" i="15"/>
  <c r="O123" i="15"/>
  <c r="N123" i="15"/>
  <c r="L123" i="15"/>
  <c r="K123" i="15"/>
  <c r="I123" i="15"/>
  <c r="H123" i="15"/>
  <c r="P122" i="15"/>
  <c r="P123" i="15" s="1"/>
  <c r="M122" i="15"/>
  <c r="M123" i="15" s="1"/>
  <c r="J122" i="15"/>
  <c r="J123" i="15" s="1"/>
  <c r="P120" i="15"/>
  <c r="O120" i="15"/>
  <c r="N120" i="15"/>
  <c r="L120" i="15"/>
  <c r="K120" i="15"/>
  <c r="I120" i="15"/>
  <c r="H120" i="15"/>
  <c r="P119" i="15"/>
  <c r="M119" i="15"/>
  <c r="M120" i="15" s="1"/>
  <c r="J119" i="15"/>
  <c r="J120" i="15" s="1"/>
  <c r="P117" i="15"/>
  <c r="O117" i="15"/>
  <c r="N117" i="15"/>
  <c r="L117" i="15"/>
  <c r="K117" i="15"/>
  <c r="I117" i="15"/>
  <c r="H117" i="15"/>
  <c r="P116" i="15"/>
  <c r="M116" i="15"/>
  <c r="M117" i="15" s="1"/>
  <c r="J116" i="15"/>
  <c r="J117" i="15" s="1"/>
  <c r="O114" i="15"/>
  <c r="N114" i="15"/>
  <c r="L114" i="15"/>
  <c r="K114" i="15"/>
  <c r="I114" i="15"/>
  <c r="H114" i="15"/>
  <c r="P113" i="15"/>
  <c r="M113" i="15"/>
  <c r="J113" i="15"/>
  <c r="P112" i="15"/>
  <c r="M112" i="15"/>
  <c r="J112" i="15"/>
  <c r="P111" i="15"/>
  <c r="M111" i="15"/>
  <c r="M114" i="15" s="1"/>
  <c r="J111" i="15"/>
  <c r="J114" i="15" s="1"/>
  <c r="O109" i="15"/>
  <c r="N109" i="15"/>
  <c r="L109" i="15"/>
  <c r="K109" i="15"/>
  <c r="I109" i="15"/>
  <c r="H109" i="15"/>
  <c r="P108" i="15"/>
  <c r="M108" i="15"/>
  <c r="J108" i="15"/>
  <c r="P107" i="15"/>
  <c r="P109" i="15" s="1"/>
  <c r="M107" i="15"/>
  <c r="J107" i="15"/>
  <c r="J109" i="15" s="1"/>
  <c r="O105" i="15"/>
  <c r="N105" i="15"/>
  <c r="L105" i="15"/>
  <c r="K105" i="15"/>
  <c r="I105" i="15"/>
  <c r="H105" i="15"/>
  <c r="P104" i="15"/>
  <c r="M104" i="15"/>
  <c r="J104" i="15"/>
  <c r="P103" i="15"/>
  <c r="P105" i="15" s="1"/>
  <c r="M103" i="15"/>
  <c r="M105" i="15" s="1"/>
  <c r="J103" i="15"/>
  <c r="J105" i="15" s="1"/>
  <c r="O101" i="15"/>
  <c r="N101" i="15"/>
  <c r="L101" i="15"/>
  <c r="K101" i="15"/>
  <c r="I101" i="15"/>
  <c r="H101" i="15"/>
  <c r="P100" i="15"/>
  <c r="M100" i="15"/>
  <c r="J100" i="15"/>
  <c r="P99" i="15"/>
  <c r="P101" i="15" s="1"/>
  <c r="M99" i="15"/>
  <c r="M101" i="15" s="1"/>
  <c r="J99" i="15"/>
  <c r="J101" i="15" s="1"/>
  <c r="O97" i="15"/>
  <c r="N97" i="15"/>
  <c r="L97" i="15"/>
  <c r="K97" i="15"/>
  <c r="I97" i="15"/>
  <c r="H97" i="15"/>
  <c r="P96" i="15"/>
  <c r="M96" i="15"/>
  <c r="J96" i="15"/>
  <c r="P95" i="15"/>
  <c r="M95" i="15"/>
  <c r="J95" i="15"/>
  <c r="P94" i="15"/>
  <c r="M94" i="15"/>
  <c r="J94" i="15"/>
  <c r="P93" i="15"/>
  <c r="M93" i="15"/>
  <c r="J93" i="15"/>
  <c r="P92" i="15"/>
  <c r="M92" i="15"/>
  <c r="J92" i="15"/>
  <c r="P91" i="15"/>
  <c r="M91" i="15"/>
  <c r="J91" i="15"/>
  <c r="P90" i="15"/>
  <c r="M90" i="15"/>
  <c r="J90" i="15"/>
  <c r="P89" i="15"/>
  <c r="M89" i="15"/>
  <c r="J89" i="15"/>
  <c r="P88" i="15"/>
  <c r="M88" i="15"/>
  <c r="J88" i="15"/>
  <c r="P87" i="15"/>
  <c r="M87" i="15"/>
  <c r="J87" i="15"/>
  <c r="P86" i="15"/>
  <c r="M86" i="15"/>
  <c r="J86" i="15"/>
  <c r="P85" i="15"/>
  <c r="M85" i="15"/>
  <c r="J85" i="15"/>
  <c r="P84" i="15"/>
  <c r="M84" i="15"/>
  <c r="J84" i="15"/>
  <c r="O82" i="15"/>
  <c r="N82" i="15"/>
  <c r="L82" i="15"/>
  <c r="K82" i="15"/>
  <c r="K137" i="15" s="1"/>
  <c r="I82" i="15"/>
  <c r="H82" i="15"/>
  <c r="P81" i="15"/>
  <c r="M81" i="15"/>
  <c r="J81" i="15"/>
  <c r="P80" i="15"/>
  <c r="M80" i="15"/>
  <c r="J80" i="15"/>
  <c r="P79" i="15"/>
  <c r="M79" i="15"/>
  <c r="J79" i="15"/>
  <c r="P78" i="15"/>
  <c r="M78" i="15"/>
  <c r="J78" i="15"/>
  <c r="P77" i="15"/>
  <c r="M77" i="15"/>
  <c r="J77" i="15"/>
  <c r="P76" i="15"/>
  <c r="M76" i="15"/>
  <c r="J76" i="15"/>
  <c r="P75" i="15"/>
  <c r="M75" i="15"/>
  <c r="J75" i="15"/>
  <c r="P74" i="15"/>
  <c r="M74" i="15"/>
  <c r="J74" i="15"/>
  <c r="P73" i="15"/>
  <c r="M73" i="15"/>
  <c r="J73" i="15"/>
  <c r="P72" i="15"/>
  <c r="M72" i="15"/>
  <c r="J72" i="15"/>
  <c r="P71" i="15"/>
  <c r="M71" i="15"/>
  <c r="J71" i="15"/>
  <c r="J70" i="15"/>
  <c r="P69" i="15"/>
  <c r="M69" i="15"/>
  <c r="J69" i="15"/>
  <c r="P68" i="15"/>
  <c r="M68" i="15"/>
  <c r="J68" i="15"/>
  <c r="P67" i="15"/>
  <c r="M67" i="15"/>
  <c r="J67" i="15"/>
  <c r="P66" i="15"/>
  <c r="M66" i="15"/>
  <c r="J66" i="15"/>
  <c r="P65" i="15"/>
  <c r="M65" i="15"/>
  <c r="J65" i="15"/>
  <c r="P64" i="15"/>
  <c r="M64" i="15"/>
  <c r="J64" i="15"/>
  <c r="P63" i="15"/>
  <c r="M63" i="15"/>
  <c r="J63" i="15"/>
  <c r="P62" i="15"/>
  <c r="M62" i="15"/>
  <c r="J62" i="15"/>
  <c r="P61" i="15"/>
  <c r="M61" i="15"/>
  <c r="J61" i="15"/>
  <c r="P60" i="15"/>
  <c r="M60" i="15"/>
  <c r="J60" i="15"/>
  <c r="P59" i="15"/>
  <c r="M59" i="15"/>
  <c r="J59" i="15"/>
  <c r="P58" i="15"/>
  <c r="M58" i="15"/>
  <c r="J58" i="15"/>
  <c r="P57" i="15"/>
  <c r="M57" i="15"/>
  <c r="J57" i="15"/>
  <c r="P56" i="15"/>
  <c r="M56" i="15"/>
  <c r="J56" i="15"/>
  <c r="P55" i="15"/>
  <c r="M55" i="15"/>
  <c r="J55" i="15"/>
  <c r="P54" i="15"/>
  <c r="M54" i="15"/>
  <c r="J54" i="15"/>
  <c r="P53" i="15"/>
  <c r="M53" i="15"/>
  <c r="J53" i="15"/>
  <c r="P52" i="15"/>
  <c r="M52" i="15"/>
  <c r="J52" i="15"/>
  <c r="P51" i="15"/>
  <c r="M51" i="15"/>
  <c r="J51" i="15"/>
  <c r="P50" i="15"/>
  <c r="M50" i="15"/>
  <c r="J50" i="15"/>
  <c r="P49" i="15"/>
  <c r="M49" i="15"/>
  <c r="J49" i="15"/>
  <c r="P48" i="15"/>
  <c r="M48" i="15"/>
  <c r="J48" i="15"/>
  <c r="P47" i="15"/>
  <c r="M47" i="15"/>
  <c r="J47" i="15"/>
  <c r="P46" i="15"/>
  <c r="M46" i="15"/>
  <c r="J46" i="15"/>
  <c r="P45" i="15"/>
  <c r="M45" i="15"/>
  <c r="J45" i="15"/>
  <c r="P44" i="15"/>
  <c r="M44" i="15"/>
  <c r="J44" i="15"/>
  <c r="P43" i="15"/>
  <c r="M43" i="15"/>
  <c r="J43" i="15"/>
  <c r="P42" i="15"/>
  <c r="M42" i="15"/>
  <c r="J42" i="15"/>
  <c r="P41" i="15"/>
  <c r="M41" i="15"/>
  <c r="J41" i="15"/>
  <c r="P40" i="15"/>
  <c r="M40" i="15"/>
  <c r="J40" i="15"/>
  <c r="P39" i="15"/>
  <c r="M39" i="15"/>
  <c r="J39" i="15"/>
  <c r="P38" i="15"/>
  <c r="M38" i="15"/>
  <c r="J38" i="15"/>
  <c r="P37" i="15"/>
  <c r="M37" i="15"/>
  <c r="J37" i="15"/>
  <c r="B35" i="15"/>
  <c r="C35" i="15" s="1"/>
  <c r="D35" i="15" s="1"/>
  <c r="E35" i="15" s="1"/>
  <c r="F35" i="15" s="1"/>
  <c r="G35" i="15" s="1"/>
  <c r="N34" i="15"/>
  <c r="K34" i="15"/>
  <c r="P25" i="15"/>
  <c r="N137" i="15" l="1"/>
  <c r="M82" i="15"/>
  <c r="H137" i="15"/>
  <c r="M133" i="15"/>
  <c r="P82" i="15"/>
  <c r="P133" i="15"/>
  <c r="O135" i="15"/>
  <c r="O136" i="15" s="1"/>
  <c r="P97" i="15"/>
  <c r="P137" i="15" s="1"/>
  <c r="M109" i="15"/>
  <c r="P114" i="15"/>
  <c r="J133" i="15"/>
  <c r="J82" i="15"/>
  <c r="J97" i="15"/>
  <c r="I137" i="15"/>
  <c r="O137" i="15"/>
  <c r="L137" i="15"/>
  <c r="M97" i="15"/>
  <c r="P135" i="15"/>
  <c r="P136" i="15" s="1"/>
  <c r="A150" i="14"/>
  <c r="N136" i="14"/>
  <c r="L136" i="14"/>
  <c r="K136" i="14"/>
  <c r="I136" i="14"/>
  <c r="H136" i="14"/>
  <c r="M135" i="14"/>
  <c r="M136" i="14" s="1"/>
  <c r="J135" i="14"/>
  <c r="J136" i="14" s="1"/>
  <c r="O133" i="14"/>
  <c r="N133" i="14"/>
  <c r="L133" i="14"/>
  <c r="K133" i="14"/>
  <c r="I133" i="14"/>
  <c r="H133" i="14"/>
  <c r="P132" i="14"/>
  <c r="M132" i="14"/>
  <c r="J132" i="14"/>
  <c r="P131" i="14"/>
  <c r="M131" i="14"/>
  <c r="J131" i="14"/>
  <c r="P130" i="14"/>
  <c r="M130" i="14"/>
  <c r="J130" i="14"/>
  <c r="P129" i="14"/>
  <c r="M129" i="14"/>
  <c r="J129" i="14"/>
  <c r="P128" i="14"/>
  <c r="M128" i="14"/>
  <c r="J128" i="14"/>
  <c r="P127" i="14"/>
  <c r="M127" i="14"/>
  <c r="J127" i="14"/>
  <c r="P125" i="14"/>
  <c r="O125" i="14"/>
  <c r="N125" i="14"/>
  <c r="M125" i="14"/>
  <c r="L125" i="14"/>
  <c r="K125" i="14"/>
  <c r="I125" i="14"/>
  <c r="H125" i="14"/>
  <c r="J124" i="14"/>
  <c r="J125" i="14" s="1"/>
  <c r="O123" i="14"/>
  <c r="N123" i="14"/>
  <c r="M123" i="14"/>
  <c r="L123" i="14"/>
  <c r="K123" i="14"/>
  <c r="I123" i="14"/>
  <c r="H123" i="14"/>
  <c r="P122" i="14"/>
  <c r="P123" i="14" s="1"/>
  <c r="M122" i="14"/>
  <c r="J122" i="14"/>
  <c r="J123" i="14" s="1"/>
  <c r="O120" i="14"/>
  <c r="N120" i="14"/>
  <c r="M120" i="14"/>
  <c r="L120" i="14"/>
  <c r="K120" i="14"/>
  <c r="I120" i="14"/>
  <c r="H120" i="14"/>
  <c r="P119" i="14"/>
  <c r="P120" i="14" s="1"/>
  <c r="M119" i="14"/>
  <c r="J119" i="14"/>
  <c r="J120" i="14" s="1"/>
  <c r="O117" i="14"/>
  <c r="N117" i="14"/>
  <c r="L117" i="14"/>
  <c r="K117" i="14"/>
  <c r="I117" i="14"/>
  <c r="H117" i="14"/>
  <c r="P116" i="14"/>
  <c r="P117" i="14" s="1"/>
  <c r="M116" i="14"/>
  <c r="M117" i="14" s="1"/>
  <c r="J116" i="14"/>
  <c r="J117" i="14" s="1"/>
  <c r="O114" i="14"/>
  <c r="N114" i="14"/>
  <c r="L114" i="14"/>
  <c r="K114" i="14"/>
  <c r="I114" i="14"/>
  <c r="H114" i="14"/>
  <c r="P113" i="14"/>
  <c r="M113" i="14"/>
  <c r="J113" i="14"/>
  <c r="P112" i="14"/>
  <c r="M112" i="14"/>
  <c r="J112" i="14"/>
  <c r="P111" i="14"/>
  <c r="M111" i="14"/>
  <c r="M114" i="14" s="1"/>
  <c r="J111" i="14"/>
  <c r="O109" i="14"/>
  <c r="N109" i="14"/>
  <c r="L109" i="14"/>
  <c r="K109" i="14"/>
  <c r="I109" i="14"/>
  <c r="H109" i="14"/>
  <c r="P108" i="14"/>
  <c r="M108" i="14"/>
  <c r="J108" i="14"/>
  <c r="P107" i="14"/>
  <c r="M107" i="14"/>
  <c r="J107" i="14"/>
  <c r="O105" i="14"/>
  <c r="N105" i="14"/>
  <c r="L105" i="14"/>
  <c r="K105" i="14"/>
  <c r="I105" i="14"/>
  <c r="H105" i="14"/>
  <c r="P104" i="14"/>
  <c r="M104" i="14"/>
  <c r="J104" i="14"/>
  <c r="P103" i="14"/>
  <c r="M103" i="14"/>
  <c r="J103" i="14"/>
  <c r="O101" i="14"/>
  <c r="N101" i="14"/>
  <c r="M101" i="14"/>
  <c r="L101" i="14"/>
  <c r="K101" i="14"/>
  <c r="I101" i="14"/>
  <c r="H101" i="14"/>
  <c r="P100" i="14"/>
  <c r="M100" i="14"/>
  <c r="J100" i="14"/>
  <c r="P99" i="14"/>
  <c r="M99" i="14"/>
  <c r="J99" i="14"/>
  <c r="O97" i="14"/>
  <c r="N97" i="14"/>
  <c r="L97" i="14"/>
  <c r="K97" i="14"/>
  <c r="I97" i="14"/>
  <c r="H97" i="14"/>
  <c r="P96" i="14"/>
  <c r="M96" i="14"/>
  <c r="J96" i="14"/>
  <c r="P95" i="14"/>
  <c r="M95" i="14"/>
  <c r="J95" i="14"/>
  <c r="P94" i="14"/>
  <c r="M94" i="14"/>
  <c r="J94" i="14"/>
  <c r="P93" i="14"/>
  <c r="M93" i="14"/>
  <c r="J93" i="14"/>
  <c r="P92" i="14"/>
  <c r="M92" i="14"/>
  <c r="J92" i="14"/>
  <c r="P91" i="14"/>
  <c r="M91" i="14"/>
  <c r="J91" i="14"/>
  <c r="P90" i="14"/>
  <c r="M90" i="14"/>
  <c r="J90" i="14"/>
  <c r="P89" i="14"/>
  <c r="M89" i="14"/>
  <c r="J89" i="14"/>
  <c r="P88" i="14"/>
  <c r="M88" i="14"/>
  <c r="J88" i="14"/>
  <c r="P87" i="14"/>
  <c r="M87" i="14"/>
  <c r="J87" i="14"/>
  <c r="P86" i="14"/>
  <c r="M86" i="14"/>
  <c r="J86" i="14"/>
  <c r="P85" i="14"/>
  <c r="M85" i="14"/>
  <c r="J85" i="14"/>
  <c r="P84" i="14"/>
  <c r="M84" i="14"/>
  <c r="J84" i="14"/>
  <c r="O82" i="14"/>
  <c r="N82" i="14"/>
  <c r="L82" i="14"/>
  <c r="K82" i="14"/>
  <c r="I82" i="14"/>
  <c r="H82" i="14"/>
  <c r="P81" i="14"/>
  <c r="M81" i="14"/>
  <c r="J81" i="14"/>
  <c r="P80" i="14"/>
  <c r="M80" i="14"/>
  <c r="J80" i="14"/>
  <c r="P79" i="14"/>
  <c r="M79" i="14"/>
  <c r="J79" i="14"/>
  <c r="P78" i="14"/>
  <c r="M78" i="14"/>
  <c r="J78" i="14"/>
  <c r="P77" i="14"/>
  <c r="M77" i="14"/>
  <c r="J77" i="14"/>
  <c r="P76" i="14"/>
  <c r="M76" i="14"/>
  <c r="J76" i="14"/>
  <c r="P75" i="14"/>
  <c r="M75" i="14"/>
  <c r="J75" i="14"/>
  <c r="P74" i="14"/>
  <c r="M74" i="14"/>
  <c r="J74" i="14"/>
  <c r="P73" i="14"/>
  <c r="M73" i="14"/>
  <c r="J73" i="14"/>
  <c r="P72" i="14"/>
  <c r="M72" i="14"/>
  <c r="J72" i="14"/>
  <c r="P71" i="14"/>
  <c r="M71" i="14"/>
  <c r="J71" i="14"/>
  <c r="J70" i="14"/>
  <c r="P69" i="14"/>
  <c r="M69" i="14"/>
  <c r="J69" i="14"/>
  <c r="P68" i="14"/>
  <c r="M68" i="14"/>
  <c r="J68" i="14"/>
  <c r="P67" i="14"/>
  <c r="M67" i="14"/>
  <c r="J67" i="14"/>
  <c r="P66" i="14"/>
  <c r="M66" i="14"/>
  <c r="J66" i="14"/>
  <c r="P65" i="14"/>
  <c r="M65" i="14"/>
  <c r="J65" i="14"/>
  <c r="P64" i="14"/>
  <c r="M64" i="14"/>
  <c r="J64" i="14"/>
  <c r="P63" i="14"/>
  <c r="M63" i="14"/>
  <c r="J63" i="14"/>
  <c r="P62" i="14"/>
  <c r="M62" i="14"/>
  <c r="J62" i="14"/>
  <c r="P61" i="14"/>
  <c r="M61" i="14"/>
  <c r="J61" i="14"/>
  <c r="P60" i="14"/>
  <c r="M60" i="14"/>
  <c r="J60" i="14"/>
  <c r="P59" i="14"/>
  <c r="M59" i="14"/>
  <c r="J59" i="14"/>
  <c r="P58" i="14"/>
  <c r="M58" i="14"/>
  <c r="J58" i="14"/>
  <c r="P57" i="14"/>
  <c r="M57" i="14"/>
  <c r="J57" i="14"/>
  <c r="P56" i="14"/>
  <c r="M56" i="14"/>
  <c r="J56" i="14"/>
  <c r="P55" i="14"/>
  <c r="M55" i="14"/>
  <c r="J55" i="14"/>
  <c r="P54" i="14"/>
  <c r="M54" i="14"/>
  <c r="J54" i="14"/>
  <c r="P53" i="14"/>
  <c r="M53" i="14"/>
  <c r="J53" i="14"/>
  <c r="P52" i="14"/>
  <c r="M52" i="14"/>
  <c r="J52" i="14"/>
  <c r="P51" i="14"/>
  <c r="M51" i="14"/>
  <c r="J51" i="14"/>
  <c r="P50" i="14"/>
  <c r="M50" i="14"/>
  <c r="J50" i="14"/>
  <c r="P49" i="14"/>
  <c r="M49" i="14"/>
  <c r="J49" i="14"/>
  <c r="P48" i="14"/>
  <c r="M48" i="14"/>
  <c r="J48" i="14"/>
  <c r="P47" i="14"/>
  <c r="M47" i="14"/>
  <c r="J47" i="14"/>
  <c r="P46" i="14"/>
  <c r="M46" i="14"/>
  <c r="J46" i="14"/>
  <c r="P45" i="14"/>
  <c r="M45" i="14"/>
  <c r="J45" i="14"/>
  <c r="P44" i="14"/>
  <c r="M44" i="14"/>
  <c r="J44" i="14"/>
  <c r="P43" i="14"/>
  <c r="M43" i="14"/>
  <c r="J43" i="14"/>
  <c r="P42" i="14"/>
  <c r="M42" i="14"/>
  <c r="J42" i="14"/>
  <c r="P41" i="14"/>
  <c r="M41" i="14"/>
  <c r="J41" i="14"/>
  <c r="P40" i="14"/>
  <c r="M40" i="14"/>
  <c r="J40" i="14"/>
  <c r="P39" i="14"/>
  <c r="M39" i="14"/>
  <c r="J39" i="14"/>
  <c r="P38" i="14"/>
  <c r="M38" i="14"/>
  <c r="J38" i="14"/>
  <c r="P37" i="14"/>
  <c r="M37" i="14"/>
  <c r="J37" i="14"/>
  <c r="B35" i="14"/>
  <c r="C35" i="14" s="1"/>
  <c r="D35" i="14" s="1"/>
  <c r="E35" i="14" s="1"/>
  <c r="F35" i="14" s="1"/>
  <c r="G35" i="14" s="1"/>
  <c r="N34" i="14"/>
  <c r="K34" i="14"/>
  <c r="P25" i="14"/>
  <c r="H22" i="14"/>
  <c r="P105" i="14" l="1"/>
  <c r="P109" i="14"/>
  <c r="P114" i="14"/>
  <c r="K137" i="14"/>
  <c r="J133" i="14"/>
  <c r="M133" i="14"/>
  <c r="J101" i="14"/>
  <c r="M82" i="14"/>
  <c r="M137" i="14" s="1"/>
  <c r="P133" i="14"/>
  <c r="O135" i="14"/>
  <c r="P82" i="14"/>
  <c r="P137" i="14" s="1"/>
  <c r="J105" i="14"/>
  <c r="J109" i="14"/>
  <c r="J114" i="14"/>
  <c r="M137" i="15"/>
  <c r="P101" i="14"/>
  <c r="M105" i="14"/>
  <c r="M109" i="14"/>
  <c r="J137" i="15"/>
  <c r="N137" i="14"/>
  <c r="H137" i="14"/>
  <c r="J97" i="14"/>
  <c r="L137" i="14"/>
  <c r="M97" i="14"/>
  <c r="I137" i="14"/>
  <c r="O137" i="14"/>
  <c r="P97" i="14"/>
  <c r="J82" i="14"/>
  <c r="A150" i="13"/>
  <c r="N136" i="13"/>
  <c r="L136" i="13"/>
  <c r="K136" i="13"/>
  <c r="I136" i="13"/>
  <c r="H136" i="13"/>
  <c r="M135" i="13"/>
  <c r="M136" i="13" s="1"/>
  <c r="J135" i="13"/>
  <c r="J136" i="13" s="1"/>
  <c r="O133" i="13"/>
  <c r="N133" i="13"/>
  <c r="L133" i="13"/>
  <c r="K133" i="13"/>
  <c r="I133" i="13"/>
  <c r="H133" i="13"/>
  <c r="P132" i="13"/>
  <c r="M132" i="13"/>
  <c r="J132" i="13"/>
  <c r="P131" i="13"/>
  <c r="M131" i="13"/>
  <c r="J131" i="13"/>
  <c r="P130" i="13"/>
  <c r="M130" i="13"/>
  <c r="J130" i="13"/>
  <c r="P129" i="13"/>
  <c r="M129" i="13"/>
  <c r="J129" i="13"/>
  <c r="P128" i="13"/>
  <c r="M128" i="13"/>
  <c r="J128" i="13"/>
  <c r="P127" i="13"/>
  <c r="M127" i="13"/>
  <c r="J127" i="13"/>
  <c r="P125" i="13"/>
  <c r="O125" i="13"/>
  <c r="N125" i="13"/>
  <c r="M125" i="13"/>
  <c r="L125" i="13"/>
  <c r="K125" i="13"/>
  <c r="J125" i="13"/>
  <c r="I125" i="13"/>
  <c r="H125" i="13"/>
  <c r="J124" i="13"/>
  <c r="O123" i="13"/>
  <c r="N123" i="13"/>
  <c r="L123" i="13"/>
  <c r="K123" i="13"/>
  <c r="J123" i="13"/>
  <c r="I123" i="13"/>
  <c r="H123" i="13"/>
  <c r="P122" i="13"/>
  <c r="P123" i="13" s="1"/>
  <c r="M122" i="13"/>
  <c r="M123" i="13" s="1"/>
  <c r="J122" i="13"/>
  <c r="O120" i="13"/>
  <c r="N120" i="13"/>
  <c r="L120" i="13"/>
  <c r="K120" i="13"/>
  <c r="J120" i="13"/>
  <c r="I120" i="13"/>
  <c r="H120" i="13"/>
  <c r="P119" i="13"/>
  <c r="P120" i="13" s="1"/>
  <c r="M119" i="13"/>
  <c r="M120" i="13" s="1"/>
  <c r="J119" i="13"/>
  <c r="O117" i="13"/>
  <c r="N117" i="13"/>
  <c r="L117" i="13"/>
  <c r="K117" i="13"/>
  <c r="I117" i="13"/>
  <c r="H117" i="13"/>
  <c r="P116" i="13"/>
  <c r="P117" i="13" s="1"/>
  <c r="M116" i="13"/>
  <c r="M117" i="13" s="1"/>
  <c r="J116" i="13"/>
  <c r="J117" i="13" s="1"/>
  <c r="O114" i="13"/>
  <c r="N114" i="13"/>
  <c r="L114" i="13"/>
  <c r="K114" i="13"/>
  <c r="I114" i="13"/>
  <c r="H114" i="13"/>
  <c r="P113" i="13"/>
  <c r="M113" i="13"/>
  <c r="J113" i="13"/>
  <c r="P112" i="13"/>
  <c r="P114" i="13" s="1"/>
  <c r="M112" i="13"/>
  <c r="J112" i="13"/>
  <c r="J114" i="13" s="1"/>
  <c r="P111" i="13"/>
  <c r="M111" i="13"/>
  <c r="J111" i="13"/>
  <c r="O109" i="13"/>
  <c r="N109" i="13"/>
  <c r="L109" i="13"/>
  <c r="K109" i="13"/>
  <c r="I109" i="13"/>
  <c r="H109" i="13"/>
  <c r="P108" i="13"/>
  <c r="M108" i="13"/>
  <c r="J108" i="13"/>
  <c r="P107" i="13"/>
  <c r="M107" i="13"/>
  <c r="J107" i="13"/>
  <c r="O105" i="13"/>
  <c r="N105" i="13"/>
  <c r="L105" i="13"/>
  <c r="K105" i="13"/>
  <c r="I105" i="13"/>
  <c r="H105" i="13"/>
  <c r="P104" i="13"/>
  <c r="M104" i="13"/>
  <c r="J104" i="13"/>
  <c r="P103" i="13"/>
  <c r="M103" i="13"/>
  <c r="J103" i="13"/>
  <c r="O101" i="13"/>
  <c r="N101" i="13"/>
  <c r="L101" i="13"/>
  <c r="K101" i="13"/>
  <c r="I101" i="13"/>
  <c r="H101" i="13"/>
  <c r="P100" i="13"/>
  <c r="M100" i="13"/>
  <c r="J100" i="13"/>
  <c r="P99" i="13"/>
  <c r="M99" i="13"/>
  <c r="J99" i="13"/>
  <c r="O97" i="13"/>
  <c r="N97" i="13"/>
  <c r="L97" i="13"/>
  <c r="K97" i="13"/>
  <c r="I97" i="13"/>
  <c r="H97" i="13"/>
  <c r="P96" i="13"/>
  <c r="M96" i="13"/>
  <c r="J96" i="13"/>
  <c r="P95" i="13"/>
  <c r="M95" i="13"/>
  <c r="J95" i="13"/>
  <c r="P94" i="13"/>
  <c r="M94" i="13"/>
  <c r="J94" i="13"/>
  <c r="P93" i="13"/>
  <c r="M93" i="13"/>
  <c r="J93" i="13"/>
  <c r="P92" i="13"/>
  <c r="M92" i="13"/>
  <c r="J92" i="13"/>
  <c r="P91" i="13"/>
  <c r="M91" i="13"/>
  <c r="J91" i="13"/>
  <c r="P90" i="13"/>
  <c r="M90" i="13"/>
  <c r="J90" i="13"/>
  <c r="P89" i="13"/>
  <c r="M89" i="13"/>
  <c r="J89" i="13"/>
  <c r="P88" i="13"/>
  <c r="M88" i="13"/>
  <c r="J88" i="13"/>
  <c r="P87" i="13"/>
  <c r="M87" i="13"/>
  <c r="J87" i="13"/>
  <c r="P86" i="13"/>
  <c r="M86" i="13"/>
  <c r="J86" i="13"/>
  <c r="P85" i="13"/>
  <c r="M85" i="13"/>
  <c r="J85" i="13"/>
  <c r="P84" i="13"/>
  <c r="P97" i="13" s="1"/>
  <c r="M84" i="13"/>
  <c r="J84" i="13"/>
  <c r="J97" i="13" s="1"/>
  <c r="O82" i="13"/>
  <c r="N82" i="13"/>
  <c r="L82" i="13"/>
  <c r="K82" i="13"/>
  <c r="I82" i="13"/>
  <c r="H82" i="13"/>
  <c r="P81" i="13"/>
  <c r="M81" i="13"/>
  <c r="J81" i="13"/>
  <c r="P80" i="13"/>
  <c r="M80" i="13"/>
  <c r="J80" i="13"/>
  <c r="P79" i="13"/>
  <c r="M79" i="13"/>
  <c r="J79" i="13"/>
  <c r="P78" i="13"/>
  <c r="M78" i="13"/>
  <c r="J78" i="13"/>
  <c r="P77" i="13"/>
  <c r="M77" i="13"/>
  <c r="J77" i="13"/>
  <c r="P76" i="13"/>
  <c r="M76" i="13"/>
  <c r="J76" i="13"/>
  <c r="P75" i="13"/>
  <c r="M75" i="13"/>
  <c r="J75" i="13"/>
  <c r="P74" i="13"/>
  <c r="M74" i="13"/>
  <c r="J74" i="13"/>
  <c r="P73" i="13"/>
  <c r="M73" i="13"/>
  <c r="J73" i="13"/>
  <c r="P72" i="13"/>
  <c r="M72" i="13"/>
  <c r="J72" i="13"/>
  <c r="P71" i="13"/>
  <c r="M71" i="13"/>
  <c r="J71" i="13"/>
  <c r="J70" i="13"/>
  <c r="P69" i="13"/>
  <c r="M69" i="13"/>
  <c r="J69" i="13"/>
  <c r="P68" i="13"/>
  <c r="M68" i="13"/>
  <c r="J68" i="13"/>
  <c r="P67" i="13"/>
  <c r="M67" i="13"/>
  <c r="J67" i="13"/>
  <c r="P66" i="13"/>
  <c r="M66" i="13"/>
  <c r="J66" i="13"/>
  <c r="P65" i="13"/>
  <c r="M65" i="13"/>
  <c r="J65" i="13"/>
  <c r="P64" i="13"/>
  <c r="M64" i="13"/>
  <c r="J64" i="13"/>
  <c r="P63" i="13"/>
  <c r="M63" i="13"/>
  <c r="J63" i="13"/>
  <c r="P62" i="13"/>
  <c r="M62" i="13"/>
  <c r="J62" i="13"/>
  <c r="P61" i="13"/>
  <c r="M61" i="13"/>
  <c r="J61" i="13"/>
  <c r="P60" i="13"/>
  <c r="M60" i="13"/>
  <c r="J60" i="13"/>
  <c r="P59" i="13"/>
  <c r="M59" i="13"/>
  <c r="J59" i="13"/>
  <c r="P58" i="13"/>
  <c r="M58" i="13"/>
  <c r="J58" i="13"/>
  <c r="P57" i="13"/>
  <c r="M57" i="13"/>
  <c r="J57" i="13"/>
  <c r="P56" i="13"/>
  <c r="M56" i="13"/>
  <c r="J56" i="13"/>
  <c r="P55" i="13"/>
  <c r="M55" i="13"/>
  <c r="J55" i="13"/>
  <c r="P54" i="13"/>
  <c r="M54" i="13"/>
  <c r="J54" i="13"/>
  <c r="P53" i="13"/>
  <c r="M53" i="13"/>
  <c r="J53" i="13"/>
  <c r="P52" i="13"/>
  <c r="M52" i="13"/>
  <c r="J52" i="13"/>
  <c r="P51" i="13"/>
  <c r="M51" i="13"/>
  <c r="J51" i="13"/>
  <c r="P50" i="13"/>
  <c r="M50" i="13"/>
  <c r="J50" i="13"/>
  <c r="P49" i="13"/>
  <c r="M49" i="13"/>
  <c r="J49" i="13"/>
  <c r="P48" i="13"/>
  <c r="M48" i="13"/>
  <c r="J48" i="13"/>
  <c r="P47" i="13"/>
  <c r="M47" i="13"/>
  <c r="J47" i="13"/>
  <c r="P46" i="13"/>
  <c r="M46" i="13"/>
  <c r="J46" i="13"/>
  <c r="P45" i="13"/>
  <c r="M45" i="13"/>
  <c r="J45" i="13"/>
  <c r="P44" i="13"/>
  <c r="M44" i="13"/>
  <c r="J44" i="13"/>
  <c r="P43" i="13"/>
  <c r="M43" i="13"/>
  <c r="J43" i="13"/>
  <c r="P42" i="13"/>
  <c r="M42" i="13"/>
  <c r="J42" i="13"/>
  <c r="P41" i="13"/>
  <c r="M41" i="13"/>
  <c r="J41" i="13"/>
  <c r="P40" i="13"/>
  <c r="M40" i="13"/>
  <c r="J40" i="13"/>
  <c r="P39" i="13"/>
  <c r="M39" i="13"/>
  <c r="J39" i="13"/>
  <c r="P38" i="13"/>
  <c r="M38" i="13"/>
  <c r="J38" i="13"/>
  <c r="P37" i="13"/>
  <c r="M37" i="13"/>
  <c r="J37" i="13"/>
  <c r="B35" i="13"/>
  <c r="C35" i="13" s="1"/>
  <c r="D35" i="13" s="1"/>
  <c r="E35" i="13" s="1"/>
  <c r="F35" i="13" s="1"/>
  <c r="G35" i="13" s="1"/>
  <c r="N34" i="13"/>
  <c r="K34" i="13"/>
  <c r="P25" i="13"/>
  <c r="H22" i="13"/>
  <c r="N137" i="13" l="1"/>
  <c r="M101" i="13"/>
  <c r="M105" i="13"/>
  <c r="M109" i="13"/>
  <c r="M114" i="13"/>
  <c r="O137" i="13"/>
  <c r="P101" i="13"/>
  <c r="P105" i="13"/>
  <c r="P109" i="13"/>
  <c r="H137" i="13"/>
  <c r="M97" i="13"/>
  <c r="J82" i="13"/>
  <c r="P82" i="13"/>
  <c r="I137" i="13"/>
  <c r="J133" i="13"/>
  <c r="P135" i="14"/>
  <c r="P136" i="14" s="1"/>
  <c r="O136" i="14"/>
  <c r="K137" i="13"/>
  <c r="M133" i="13"/>
  <c r="M82" i="13"/>
  <c r="M137" i="13" s="1"/>
  <c r="L137" i="13"/>
  <c r="J101" i="13"/>
  <c r="J105" i="13"/>
  <c r="J109" i="13"/>
  <c r="P133" i="13"/>
  <c r="O135" i="13"/>
  <c r="O136" i="13" s="1"/>
  <c r="J137" i="14"/>
  <c r="A150" i="12"/>
  <c r="N136" i="12"/>
  <c r="L136" i="12"/>
  <c r="K136" i="12"/>
  <c r="I136" i="12"/>
  <c r="H136" i="12"/>
  <c r="M135" i="12"/>
  <c r="M136" i="12" s="1"/>
  <c r="J135" i="12"/>
  <c r="J136" i="12" s="1"/>
  <c r="O133" i="12"/>
  <c r="N133" i="12"/>
  <c r="L133" i="12"/>
  <c r="K133" i="12"/>
  <c r="I133" i="12"/>
  <c r="H133" i="12"/>
  <c r="P132" i="12"/>
  <c r="M132" i="12"/>
  <c r="J132" i="12"/>
  <c r="P131" i="12"/>
  <c r="M131" i="12"/>
  <c r="J131" i="12"/>
  <c r="P130" i="12"/>
  <c r="M130" i="12"/>
  <c r="J130" i="12"/>
  <c r="P129" i="12"/>
  <c r="M129" i="12"/>
  <c r="J129" i="12"/>
  <c r="P128" i="12"/>
  <c r="M128" i="12"/>
  <c r="J128" i="12"/>
  <c r="P127" i="12"/>
  <c r="M127" i="12"/>
  <c r="J127" i="12"/>
  <c r="P125" i="12"/>
  <c r="O125" i="12"/>
  <c r="N125" i="12"/>
  <c r="M125" i="12"/>
  <c r="L125" i="12"/>
  <c r="K125" i="12"/>
  <c r="J125" i="12"/>
  <c r="I125" i="12"/>
  <c r="H125" i="12"/>
  <c r="J124" i="12"/>
  <c r="O123" i="12"/>
  <c r="N123" i="12"/>
  <c r="L123" i="12"/>
  <c r="K123" i="12"/>
  <c r="I123" i="12"/>
  <c r="H123" i="12"/>
  <c r="P122" i="12"/>
  <c r="P123" i="12" s="1"/>
  <c r="M122" i="12"/>
  <c r="M123" i="12" s="1"/>
  <c r="J122" i="12"/>
  <c r="J123" i="12" s="1"/>
  <c r="O120" i="12"/>
  <c r="N120" i="12"/>
  <c r="L120" i="12"/>
  <c r="K120" i="12"/>
  <c r="I120" i="12"/>
  <c r="H120" i="12"/>
  <c r="P119" i="12"/>
  <c r="P120" i="12" s="1"/>
  <c r="M119" i="12"/>
  <c r="M120" i="12" s="1"/>
  <c r="J119" i="12"/>
  <c r="J120" i="12" s="1"/>
  <c r="P117" i="12"/>
  <c r="O117" i="12"/>
  <c r="N117" i="12"/>
  <c r="L117" i="12"/>
  <c r="K117" i="12"/>
  <c r="I117" i="12"/>
  <c r="H117" i="12"/>
  <c r="P116" i="12"/>
  <c r="M116" i="12"/>
  <c r="M117" i="12" s="1"/>
  <c r="J116" i="12"/>
  <c r="J117" i="12" s="1"/>
  <c r="O114" i="12"/>
  <c r="N114" i="12"/>
  <c r="L114" i="12"/>
  <c r="K114" i="12"/>
  <c r="I114" i="12"/>
  <c r="H114" i="12"/>
  <c r="P113" i="12"/>
  <c r="M113" i="12"/>
  <c r="J113" i="12"/>
  <c r="P112" i="12"/>
  <c r="M112" i="12"/>
  <c r="J112" i="12"/>
  <c r="J114" i="12" s="1"/>
  <c r="P111" i="12"/>
  <c r="M111" i="12"/>
  <c r="M114" i="12" s="1"/>
  <c r="J111" i="12"/>
  <c r="O109" i="12"/>
  <c r="N109" i="12"/>
  <c r="L109" i="12"/>
  <c r="K109" i="12"/>
  <c r="I109" i="12"/>
  <c r="H109" i="12"/>
  <c r="P108" i="12"/>
  <c r="M108" i="12"/>
  <c r="J108" i="12"/>
  <c r="P107" i="12"/>
  <c r="P109" i="12" s="1"/>
  <c r="M107" i="12"/>
  <c r="M109" i="12" s="1"/>
  <c r="J107" i="12"/>
  <c r="O105" i="12"/>
  <c r="N105" i="12"/>
  <c r="L105" i="12"/>
  <c r="K105" i="12"/>
  <c r="I105" i="12"/>
  <c r="H105" i="12"/>
  <c r="P104" i="12"/>
  <c r="M104" i="12"/>
  <c r="J104" i="12"/>
  <c r="P103" i="12"/>
  <c r="P105" i="12" s="1"/>
  <c r="M103" i="12"/>
  <c r="M105" i="12" s="1"/>
  <c r="J103" i="12"/>
  <c r="O101" i="12"/>
  <c r="N101" i="12"/>
  <c r="L101" i="12"/>
  <c r="K101" i="12"/>
  <c r="I101" i="12"/>
  <c r="H101" i="12"/>
  <c r="P100" i="12"/>
  <c r="M100" i="12"/>
  <c r="J100" i="12"/>
  <c r="P99" i="12"/>
  <c r="P101" i="12" s="1"/>
  <c r="M99" i="12"/>
  <c r="M101" i="12" s="1"/>
  <c r="J99" i="12"/>
  <c r="O97" i="12"/>
  <c r="N97" i="12"/>
  <c r="L97" i="12"/>
  <c r="K97" i="12"/>
  <c r="I97" i="12"/>
  <c r="H97" i="12"/>
  <c r="P96" i="12"/>
  <c r="M96" i="12"/>
  <c r="J96" i="12"/>
  <c r="P95" i="12"/>
  <c r="M95" i="12"/>
  <c r="J95" i="12"/>
  <c r="P94" i="12"/>
  <c r="M94" i="12"/>
  <c r="J94" i="12"/>
  <c r="P93" i="12"/>
  <c r="M93" i="12"/>
  <c r="J93" i="12"/>
  <c r="P92" i="12"/>
  <c r="M92" i="12"/>
  <c r="J92" i="12"/>
  <c r="P91" i="12"/>
  <c r="M91" i="12"/>
  <c r="J91" i="12"/>
  <c r="P90" i="12"/>
  <c r="M90" i="12"/>
  <c r="J90" i="12"/>
  <c r="P89" i="12"/>
  <c r="M89" i="12"/>
  <c r="J89" i="12"/>
  <c r="P88" i="12"/>
  <c r="M88" i="12"/>
  <c r="J88" i="12"/>
  <c r="P87" i="12"/>
  <c r="M87" i="12"/>
  <c r="J87" i="12"/>
  <c r="P86" i="12"/>
  <c r="M86" i="12"/>
  <c r="J86" i="12"/>
  <c r="P85" i="12"/>
  <c r="M85" i="12"/>
  <c r="J85" i="12"/>
  <c r="P84" i="12"/>
  <c r="M84" i="12"/>
  <c r="J84" i="12"/>
  <c r="O82" i="12"/>
  <c r="O137" i="12" s="1"/>
  <c r="N82" i="12"/>
  <c r="N137" i="12" s="1"/>
  <c r="L82" i="12"/>
  <c r="K82" i="12"/>
  <c r="I82" i="12"/>
  <c r="H82" i="12"/>
  <c r="P81" i="12"/>
  <c r="M81" i="12"/>
  <c r="J81" i="12"/>
  <c r="P80" i="12"/>
  <c r="M80" i="12"/>
  <c r="J80" i="12"/>
  <c r="P79" i="12"/>
  <c r="M79" i="12"/>
  <c r="J79" i="12"/>
  <c r="P78" i="12"/>
  <c r="M78" i="12"/>
  <c r="J78" i="12"/>
  <c r="P77" i="12"/>
  <c r="M77" i="12"/>
  <c r="J77" i="12"/>
  <c r="P76" i="12"/>
  <c r="M76" i="12"/>
  <c r="J76" i="12"/>
  <c r="P75" i="12"/>
  <c r="M75" i="12"/>
  <c r="J75" i="12"/>
  <c r="P74" i="12"/>
  <c r="M74" i="12"/>
  <c r="J74" i="12"/>
  <c r="P73" i="12"/>
  <c r="M73" i="12"/>
  <c r="J73" i="12"/>
  <c r="P72" i="12"/>
  <c r="M72" i="12"/>
  <c r="J72" i="12"/>
  <c r="P71" i="12"/>
  <c r="M71" i="12"/>
  <c r="J71" i="12"/>
  <c r="J70" i="12"/>
  <c r="P69" i="12"/>
  <c r="M69" i="12"/>
  <c r="J69" i="12"/>
  <c r="P68" i="12"/>
  <c r="M68" i="12"/>
  <c r="J68" i="12"/>
  <c r="P67" i="12"/>
  <c r="M67" i="12"/>
  <c r="J67" i="12"/>
  <c r="P66" i="12"/>
  <c r="M66" i="12"/>
  <c r="J66" i="12"/>
  <c r="P65" i="12"/>
  <c r="M65" i="12"/>
  <c r="J65" i="12"/>
  <c r="P64" i="12"/>
  <c r="M64" i="12"/>
  <c r="J64" i="12"/>
  <c r="P63" i="12"/>
  <c r="M63" i="12"/>
  <c r="J63" i="12"/>
  <c r="P62" i="12"/>
  <c r="M62" i="12"/>
  <c r="J62" i="12"/>
  <c r="P61" i="12"/>
  <c r="M61" i="12"/>
  <c r="J61" i="12"/>
  <c r="P60" i="12"/>
  <c r="M60" i="12"/>
  <c r="J60" i="12"/>
  <c r="P59" i="12"/>
  <c r="M59" i="12"/>
  <c r="J59" i="12"/>
  <c r="P58" i="12"/>
  <c r="M58" i="12"/>
  <c r="J58" i="12"/>
  <c r="P57" i="12"/>
  <c r="M57" i="12"/>
  <c r="J57" i="12"/>
  <c r="P56" i="12"/>
  <c r="M56" i="12"/>
  <c r="J56" i="12"/>
  <c r="P55" i="12"/>
  <c r="M55" i="12"/>
  <c r="J55" i="12"/>
  <c r="P54" i="12"/>
  <c r="M54" i="12"/>
  <c r="J54" i="12"/>
  <c r="P53" i="12"/>
  <c r="M53" i="12"/>
  <c r="J53" i="12"/>
  <c r="P52" i="12"/>
  <c r="M52" i="12"/>
  <c r="J52" i="12"/>
  <c r="P51" i="12"/>
  <c r="M51" i="12"/>
  <c r="J51" i="12"/>
  <c r="P50" i="12"/>
  <c r="M50" i="12"/>
  <c r="J50" i="12"/>
  <c r="P49" i="12"/>
  <c r="M49" i="12"/>
  <c r="J49" i="12"/>
  <c r="P48" i="12"/>
  <c r="M48" i="12"/>
  <c r="J48" i="12"/>
  <c r="P47" i="12"/>
  <c r="M47" i="12"/>
  <c r="J47" i="12"/>
  <c r="P46" i="12"/>
  <c r="M46" i="12"/>
  <c r="J46" i="12"/>
  <c r="P45" i="12"/>
  <c r="M45" i="12"/>
  <c r="J45" i="12"/>
  <c r="P44" i="12"/>
  <c r="M44" i="12"/>
  <c r="J44" i="12"/>
  <c r="P43" i="12"/>
  <c r="M43" i="12"/>
  <c r="J43" i="12"/>
  <c r="P42" i="12"/>
  <c r="M42" i="12"/>
  <c r="J42" i="12"/>
  <c r="P41" i="12"/>
  <c r="M41" i="12"/>
  <c r="J41" i="12"/>
  <c r="P40" i="12"/>
  <c r="M40" i="12"/>
  <c r="J40" i="12"/>
  <c r="P39" i="12"/>
  <c r="M39" i="12"/>
  <c r="J39" i="12"/>
  <c r="P38" i="12"/>
  <c r="M38" i="12"/>
  <c r="J38" i="12"/>
  <c r="P37" i="12"/>
  <c r="M37" i="12"/>
  <c r="J37" i="12"/>
  <c r="B35" i="12"/>
  <c r="C35" i="12" s="1"/>
  <c r="D35" i="12" s="1"/>
  <c r="E35" i="12" s="1"/>
  <c r="F35" i="12" s="1"/>
  <c r="G35" i="12" s="1"/>
  <c r="N34" i="12"/>
  <c r="K34" i="12"/>
  <c r="P25" i="12"/>
  <c r="H22" i="12"/>
  <c r="K137" i="12" l="1"/>
  <c r="M133" i="12"/>
  <c r="J137" i="13"/>
  <c r="M82" i="12"/>
  <c r="L137" i="12"/>
  <c r="J101" i="12"/>
  <c r="J105" i="12"/>
  <c r="J109" i="12"/>
  <c r="P133" i="12"/>
  <c r="O135" i="12"/>
  <c r="O136" i="12" s="1"/>
  <c r="M97" i="12"/>
  <c r="P135" i="13"/>
  <c r="P136" i="13" s="1"/>
  <c r="P97" i="12"/>
  <c r="P114" i="12"/>
  <c r="P82" i="12"/>
  <c r="P137" i="12" s="1"/>
  <c r="I137" i="12"/>
  <c r="J133" i="12"/>
  <c r="P137" i="13"/>
  <c r="J82" i="12"/>
  <c r="H137" i="12"/>
  <c r="J97" i="12"/>
  <c r="J137" i="12" s="1"/>
  <c r="A150" i="11"/>
  <c r="N136" i="11"/>
  <c r="L136" i="11"/>
  <c r="K136" i="11"/>
  <c r="I136" i="11"/>
  <c r="H136" i="11"/>
  <c r="M135" i="11"/>
  <c r="M136" i="11" s="1"/>
  <c r="J135" i="11"/>
  <c r="J136" i="11" s="1"/>
  <c r="O133" i="11"/>
  <c r="N133" i="11"/>
  <c r="L133" i="11"/>
  <c r="K133" i="11"/>
  <c r="I133" i="11"/>
  <c r="H133" i="11"/>
  <c r="P132" i="11"/>
  <c r="M132" i="11"/>
  <c r="J132" i="11"/>
  <c r="P131" i="11"/>
  <c r="M131" i="11"/>
  <c r="J131" i="11"/>
  <c r="P130" i="11"/>
  <c r="M130" i="11"/>
  <c r="J130" i="11"/>
  <c r="P129" i="11"/>
  <c r="M129" i="11"/>
  <c r="J129" i="11"/>
  <c r="P128" i="11"/>
  <c r="M128" i="11"/>
  <c r="J128" i="11"/>
  <c r="P127" i="11"/>
  <c r="M127" i="11"/>
  <c r="J127" i="11"/>
  <c r="P125" i="11"/>
  <c r="O125" i="11"/>
  <c r="N125" i="11"/>
  <c r="M125" i="11"/>
  <c r="L125" i="11"/>
  <c r="K125" i="11"/>
  <c r="I125" i="11"/>
  <c r="H125" i="11"/>
  <c r="J124" i="11"/>
  <c r="J125" i="11" s="1"/>
  <c r="P123" i="11"/>
  <c r="O123" i="11"/>
  <c r="N123" i="11"/>
  <c r="L123" i="11"/>
  <c r="K123" i="11"/>
  <c r="J123" i="11"/>
  <c r="I123" i="11"/>
  <c r="H123" i="11"/>
  <c r="P122" i="11"/>
  <c r="M122" i="11"/>
  <c r="M123" i="11" s="1"/>
  <c r="J122" i="11"/>
  <c r="P120" i="11"/>
  <c r="O120" i="11"/>
  <c r="N120" i="11"/>
  <c r="L120" i="11"/>
  <c r="K120" i="11"/>
  <c r="J120" i="11"/>
  <c r="I120" i="11"/>
  <c r="H120" i="11"/>
  <c r="P119" i="11"/>
  <c r="M119" i="11"/>
  <c r="M120" i="11" s="1"/>
  <c r="J119" i="11"/>
  <c r="O117" i="11"/>
  <c r="N117" i="11"/>
  <c r="L117" i="11"/>
  <c r="K117" i="11"/>
  <c r="J117" i="11"/>
  <c r="I117" i="11"/>
  <c r="H117" i="11"/>
  <c r="P116" i="11"/>
  <c r="P117" i="11" s="1"/>
  <c r="M116" i="11"/>
  <c r="M117" i="11" s="1"/>
  <c r="J116" i="11"/>
  <c r="O114" i="11"/>
  <c r="N114" i="11"/>
  <c r="L114" i="11"/>
  <c r="K114" i="11"/>
  <c r="I114" i="11"/>
  <c r="H114" i="11"/>
  <c r="P113" i="11"/>
  <c r="M113" i="11"/>
  <c r="J113" i="11"/>
  <c r="P112" i="11"/>
  <c r="M112" i="11"/>
  <c r="J112" i="11"/>
  <c r="P111" i="11"/>
  <c r="M111" i="11"/>
  <c r="J111" i="11"/>
  <c r="O109" i="11"/>
  <c r="N109" i="11"/>
  <c r="L109" i="11"/>
  <c r="K109" i="11"/>
  <c r="I109" i="11"/>
  <c r="H109" i="11"/>
  <c r="P108" i="11"/>
  <c r="M108" i="11"/>
  <c r="J108" i="11"/>
  <c r="P107" i="11"/>
  <c r="M107" i="11"/>
  <c r="M109" i="11" s="1"/>
  <c r="J107" i="11"/>
  <c r="J109" i="11" s="1"/>
  <c r="O105" i="11"/>
  <c r="N105" i="11"/>
  <c r="L105" i="11"/>
  <c r="K105" i="11"/>
  <c r="I105" i="11"/>
  <c r="H105" i="11"/>
  <c r="P104" i="11"/>
  <c r="M104" i="11"/>
  <c r="J104" i="11"/>
  <c r="P103" i="11"/>
  <c r="M103" i="11"/>
  <c r="M105" i="11" s="1"/>
  <c r="J103" i="11"/>
  <c r="J105" i="11" s="1"/>
  <c r="O101" i="11"/>
  <c r="N101" i="11"/>
  <c r="L101" i="11"/>
  <c r="K101" i="11"/>
  <c r="I101" i="11"/>
  <c r="H101" i="11"/>
  <c r="P100" i="11"/>
  <c r="M100" i="11"/>
  <c r="J100" i="11"/>
  <c r="P99" i="11"/>
  <c r="M99" i="11"/>
  <c r="M101" i="11" s="1"/>
  <c r="J99" i="11"/>
  <c r="J101" i="11" s="1"/>
  <c r="O97" i="11"/>
  <c r="N97" i="11"/>
  <c r="L97" i="11"/>
  <c r="K97" i="11"/>
  <c r="I97" i="11"/>
  <c r="H97" i="11"/>
  <c r="P96" i="11"/>
  <c r="M96" i="11"/>
  <c r="J96" i="11"/>
  <c r="P95" i="11"/>
  <c r="M95" i="11"/>
  <c r="J95" i="11"/>
  <c r="P94" i="11"/>
  <c r="M94" i="11"/>
  <c r="J94" i="11"/>
  <c r="P93" i="11"/>
  <c r="M93" i="11"/>
  <c r="J93" i="11"/>
  <c r="P92" i="11"/>
  <c r="M92" i="11"/>
  <c r="J92" i="11"/>
  <c r="P91" i="11"/>
  <c r="M91" i="11"/>
  <c r="J91" i="11"/>
  <c r="P90" i="11"/>
  <c r="M90" i="11"/>
  <c r="J90" i="11"/>
  <c r="P89" i="11"/>
  <c r="M89" i="11"/>
  <c r="J89" i="11"/>
  <c r="P88" i="11"/>
  <c r="M88" i="11"/>
  <c r="J88" i="11"/>
  <c r="P87" i="11"/>
  <c r="M87" i="11"/>
  <c r="J87" i="11"/>
  <c r="P86" i="11"/>
  <c r="M86" i="11"/>
  <c r="J86" i="11"/>
  <c r="P85" i="11"/>
  <c r="M85" i="11"/>
  <c r="J85" i="11"/>
  <c r="P84" i="11"/>
  <c r="M84" i="11"/>
  <c r="J84" i="11"/>
  <c r="O82" i="11"/>
  <c r="N82" i="11"/>
  <c r="L82" i="11"/>
  <c r="K82" i="11"/>
  <c r="I82" i="11"/>
  <c r="H82" i="11"/>
  <c r="P81" i="11"/>
  <c r="M81" i="11"/>
  <c r="J81" i="11"/>
  <c r="P80" i="11"/>
  <c r="M80" i="11"/>
  <c r="J80" i="11"/>
  <c r="P79" i="11"/>
  <c r="M79" i="11"/>
  <c r="J79" i="11"/>
  <c r="P78" i="11"/>
  <c r="M78" i="11"/>
  <c r="J78" i="11"/>
  <c r="P77" i="11"/>
  <c r="M77" i="11"/>
  <c r="J77" i="11"/>
  <c r="P76" i="11"/>
  <c r="M76" i="11"/>
  <c r="J76" i="11"/>
  <c r="P75" i="11"/>
  <c r="M75" i="11"/>
  <c r="J75" i="11"/>
  <c r="P74" i="11"/>
  <c r="M74" i="11"/>
  <c r="J74" i="11"/>
  <c r="P73" i="11"/>
  <c r="M73" i="11"/>
  <c r="J73" i="11"/>
  <c r="P72" i="11"/>
  <c r="M72" i="11"/>
  <c r="J72" i="11"/>
  <c r="P71" i="11"/>
  <c r="M71" i="11"/>
  <c r="J71" i="11"/>
  <c r="J70" i="11"/>
  <c r="P69" i="11"/>
  <c r="M69" i="11"/>
  <c r="J69" i="11"/>
  <c r="P68" i="11"/>
  <c r="M68" i="11"/>
  <c r="J68" i="11"/>
  <c r="P67" i="11"/>
  <c r="M67" i="11"/>
  <c r="J67" i="11"/>
  <c r="P66" i="11"/>
  <c r="M66" i="11"/>
  <c r="J66" i="11"/>
  <c r="P65" i="11"/>
  <c r="M65" i="11"/>
  <c r="J65" i="11"/>
  <c r="P64" i="11"/>
  <c r="M64" i="11"/>
  <c r="J64" i="11"/>
  <c r="P63" i="11"/>
  <c r="M63" i="11"/>
  <c r="J63" i="11"/>
  <c r="P62" i="11"/>
  <c r="M62" i="11"/>
  <c r="J62" i="11"/>
  <c r="P61" i="11"/>
  <c r="M61" i="11"/>
  <c r="J61" i="11"/>
  <c r="P60" i="11"/>
  <c r="M60" i="11"/>
  <c r="J60" i="11"/>
  <c r="P59" i="11"/>
  <c r="M59" i="11"/>
  <c r="J59" i="11"/>
  <c r="P58" i="11"/>
  <c r="M58" i="11"/>
  <c r="J58" i="11"/>
  <c r="P57" i="11"/>
  <c r="M57" i="11"/>
  <c r="J57" i="11"/>
  <c r="P56" i="11"/>
  <c r="M56" i="11"/>
  <c r="J56" i="11"/>
  <c r="P55" i="11"/>
  <c r="M55" i="11"/>
  <c r="J55" i="11"/>
  <c r="P54" i="11"/>
  <c r="M54" i="11"/>
  <c r="J54" i="11"/>
  <c r="P53" i="11"/>
  <c r="M53" i="11"/>
  <c r="J53" i="11"/>
  <c r="P52" i="11"/>
  <c r="M52" i="11"/>
  <c r="J52" i="11"/>
  <c r="P51" i="11"/>
  <c r="M51" i="11"/>
  <c r="J51" i="11"/>
  <c r="P50" i="11"/>
  <c r="M50" i="11"/>
  <c r="J50" i="11"/>
  <c r="P49" i="11"/>
  <c r="M49" i="11"/>
  <c r="J49" i="11"/>
  <c r="P48" i="11"/>
  <c r="M48" i="11"/>
  <c r="J48" i="11"/>
  <c r="P47" i="11"/>
  <c r="M47" i="11"/>
  <c r="J47" i="11"/>
  <c r="P46" i="11"/>
  <c r="M46" i="11"/>
  <c r="J46" i="11"/>
  <c r="P45" i="11"/>
  <c r="M45" i="11"/>
  <c r="J45" i="11"/>
  <c r="P44" i="11"/>
  <c r="M44" i="11"/>
  <c r="J44" i="11"/>
  <c r="P43" i="11"/>
  <c r="M43" i="11"/>
  <c r="J43" i="11"/>
  <c r="P42" i="11"/>
  <c r="M42" i="11"/>
  <c r="J42" i="11"/>
  <c r="P41" i="11"/>
  <c r="M41" i="11"/>
  <c r="J41" i="11"/>
  <c r="P40" i="11"/>
  <c r="M40" i="11"/>
  <c r="J40" i="11"/>
  <c r="P39" i="11"/>
  <c r="M39" i="11"/>
  <c r="J39" i="11"/>
  <c r="P38" i="11"/>
  <c r="M38" i="11"/>
  <c r="J38" i="11"/>
  <c r="P37" i="11"/>
  <c r="M37" i="11"/>
  <c r="J37" i="11"/>
  <c r="B35" i="11"/>
  <c r="C35" i="11" s="1"/>
  <c r="D35" i="11" s="1"/>
  <c r="E35" i="11" s="1"/>
  <c r="F35" i="11" s="1"/>
  <c r="G35" i="11" s="1"/>
  <c r="N34" i="11"/>
  <c r="K34" i="11"/>
  <c r="P25" i="11"/>
  <c r="H22" i="11"/>
  <c r="P114" i="11" l="1"/>
  <c r="P135" i="12"/>
  <c r="P136" i="12" s="1"/>
  <c r="P82" i="11"/>
  <c r="M133" i="11"/>
  <c r="M82" i="11"/>
  <c r="O135" i="11"/>
  <c r="O136" i="11" s="1"/>
  <c r="M114" i="11"/>
  <c r="M137" i="12"/>
  <c r="J133" i="11"/>
  <c r="P101" i="11"/>
  <c r="P105" i="11"/>
  <c r="P109" i="11"/>
  <c r="P133" i="11"/>
  <c r="J114" i="11"/>
  <c r="I137" i="11"/>
  <c r="L137" i="11"/>
  <c r="O137" i="11"/>
  <c r="H137" i="11"/>
  <c r="K137" i="11"/>
  <c r="N137" i="11"/>
  <c r="J97" i="11"/>
  <c r="P97" i="11"/>
  <c r="P137" i="11" s="1"/>
  <c r="M97" i="11"/>
  <c r="J82" i="11"/>
  <c r="A150" i="10"/>
  <c r="N136" i="10"/>
  <c r="L136" i="10"/>
  <c r="K136" i="10"/>
  <c r="I136" i="10"/>
  <c r="H136" i="10"/>
  <c r="M135" i="10"/>
  <c r="M136" i="10" s="1"/>
  <c r="J135" i="10"/>
  <c r="J136" i="10" s="1"/>
  <c r="O133" i="10"/>
  <c r="N133" i="10"/>
  <c r="L133" i="10"/>
  <c r="K133" i="10"/>
  <c r="I133" i="10"/>
  <c r="H133" i="10"/>
  <c r="P132" i="10"/>
  <c r="M132" i="10"/>
  <c r="J132" i="10"/>
  <c r="P131" i="10"/>
  <c r="M131" i="10"/>
  <c r="J131" i="10"/>
  <c r="P130" i="10"/>
  <c r="M130" i="10"/>
  <c r="J130" i="10"/>
  <c r="P129" i="10"/>
  <c r="M129" i="10"/>
  <c r="J129" i="10"/>
  <c r="P128" i="10"/>
  <c r="M128" i="10"/>
  <c r="J128" i="10"/>
  <c r="P127" i="10"/>
  <c r="P133" i="10" s="1"/>
  <c r="M127" i="10"/>
  <c r="M133" i="10" s="1"/>
  <c r="J127" i="10"/>
  <c r="J133" i="10" s="1"/>
  <c r="P125" i="10"/>
  <c r="O125" i="10"/>
  <c r="N125" i="10"/>
  <c r="M125" i="10"/>
  <c r="L125" i="10"/>
  <c r="K125" i="10"/>
  <c r="I125" i="10"/>
  <c r="H125" i="10"/>
  <c r="J124" i="10"/>
  <c r="J125" i="10" s="1"/>
  <c r="P123" i="10"/>
  <c r="O123" i="10"/>
  <c r="N123" i="10"/>
  <c r="L123" i="10"/>
  <c r="K123" i="10"/>
  <c r="I123" i="10"/>
  <c r="H123" i="10"/>
  <c r="P122" i="10"/>
  <c r="M122" i="10"/>
  <c r="M123" i="10" s="1"/>
  <c r="J122" i="10"/>
  <c r="J123" i="10" s="1"/>
  <c r="P120" i="10"/>
  <c r="O120" i="10"/>
  <c r="N120" i="10"/>
  <c r="L120" i="10"/>
  <c r="K120" i="10"/>
  <c r="I120" i="10"/>
  <c r="H120" i="10"/>
  <c r="P119" i="10"/>
  <c r="M119" i="10"/>
  <c r="M120" i="10" s="1"/>
  <c r="J119" i="10"/>
  <c r="J120" i="10" s="1"/>
  <c r="P117" i="10"/>
  <c r="O117" i="10"/>
  <c r="N117" i="10"/>
  <c r="L117" i="10"/>
  <c r="K117" i="10"/>
  <c r="J117" i="10"/>
  <c r="I117" i="10"/>
  <c r="H117" i="10"/>
  <c r="P116" i="10"/>
  <c r="M116" i="10"/>
  <c r="M117" i="10" s="1"/>
  <c r="J116" i="10"/>
  <c r="O114" i="10"/>
  <c r="N114" i="10"/>
  <c r="L114" i="10"/>
  <c r="K114" i="10"/>
  <c r="I114" i="10"/>
  <c r="H114" i="10"/>
  <c r="P113" i="10"/>
  <c r="M113" i="10"/>
  <c r="J113" i="10"/>
  <c r="P112" i="10"/>
  <c r="M112" i="10"/>
  <c r="J112" i="10"/>
  <c r="P111" i="10"/>
  <c r="M111" i="10"/>
  <c r="M114" i="10" s="1"/>
  <c r="J111" i="10"/>
  <c r="O109" i="10"/>
  <c r="N109" i="10"/>
  <c r="L109" i="10"/>
  <c r="K109" i="10"/>
  <c r="I109" i="10"/>
  <c r="H109" i="10"/>
  <c r="P108" i="10"/>
  <c r="M108" i="10"/>
  <c r="J108" i="10"/>
  <c r="P107" i="10"/>
  <c r="P109" i="10" s="1"/>
  <c r="M107" i="10"/>
  <c r="M109" i="10" s="1"/>
  <c r="J107" i="10"/>
  <c r="J109" i="10" s="1"/>
  <c r="O105" i="10"/>
  <c r="N105" i="10"/>
  <c r="L105" i="10"/>
  <c r="K105" i="10"/>
  <c r="I105" i="10"/>
  <c r="H105" i="10"/>
  <c r="P104" i="10"/>
  <c r="M104" i="10"/>
  <c r="J104" i="10"/>
  <c r="P103" i="10"/>
  <c r="P105" i="10" s="1"/>
  <c r="M103" i="10"/>
  <c r="M105" i="10" s="1"/>
  <c r="J103" i="10"/>
  <c r="J105" i="10" s="1"/>
  <c r="O101" i="10"/>
  <c r="N101" i="10"/>
  <c r="L101" i="10"/>
  <c r="K101" i="10"/>
  <c r="I101" i="10"/>
  <c r="H101" i="10"/>
  <c r="P100" i="10"/>
  <c r="M100" i="10"/>
  <c r="J100" i="10"/>
  <c r="P99" i="10"/>
  <c r="P101" i="10" s="1"/>
  <c r="M99" i="10"/>
  <c r="M101" i="10" s="1"/>
  <c r="J99" i="10"/>
  <c r="J101" i="10" s="1"/>
  <c r="O97" i="10"/>
  <c r="N97" i="10"/>
  <c r="L97" i="10"/>
  <c r="K97" i="10"/>
  <c r="I97" i="10"/>
  <c r="H97" i="10"/>
  <c r="P96" i="10"/>
  <c r="M96" i="10"/>
  <c r="J96" i="10"/>
  <c r="P95" i="10"/>
  <c r="M95" i="10"/>
  <c r="J95" i="10"/>
  <c r="P94" i="10"/>
  <c r="M94" i="10"/>
  <c r="J94" i="10"/>
  <c r="P93" i="10"/>
  <c r="M93" i="10"/>
  <c r="J93" i="10"/>
  <c r="P92" i="10"/>
  <c r="M92" i="10"/>
  <c r="J92" i="10"/>
  <c r="P91" i="10"/>
  <c r="M91" i="10"/>
  <c r="J91" i="10"/>
  <c r="P90" i="10"/>
  <c r="M90" i="10"/>
  <c r="J90" i="10"/>
  <c r="P89" i="10"/>
  <c r="M89" i="10"/>
  <c r="J89" i="10"/>
  <c r="P88" i="10"/>
  <c r="M88" i="10"/>
  <c r="J88" i="10"/>
  <c r="P87" i="10"/>
  <c r="M87" i="10"/>
  <c r="J87" i="10"/>
  <c r="P86" i="10"/>
  <c r="M86" i="10"/>
  <c r="J86" i="10"/>
  <c r="P85" i="10"/>
  <c r="M85" i="10"/>
  <c r="J85" i="10"/>
  <c r="P84" i="10"/>
  <c r="M84" i="10"/>
  <c r="J84" i="10"/>
  <c r="O82" i="10"/>
  <c r="N82" i="10"/>
  <c r="L82" i="10"/>
  <c r="K82" i="10"/>
  <c r="K137" i="10" s="1"/>
  <c r="I82" i="10"/>
  <c r="I137" i="10" s="1"/>
  <c r="H82" i="10"/>
  <c r="P81" i="10"/>
  <c r="M81" i="10"/>
  <c r="J81" i="10"/>
  <c r="P80" i="10"/>
  <c r="M80" i="10"/>
  <c r="J80" i="10"/>
  <c r="P79" i="10"/>
  <c r="M79" i="10"/>
  <c r="J79" i="10"/>
  <c r="P78" i="10"/>
  <c r="M78" i="10"/>
  <c r="J78" i="10"/>
  <c r="P77" i="10"/>
  <c r="M77" i="10"/>
  <c r="J77" i="10"/>
  <c r="P76" i="10"/>
  <c r="M76" i="10"/>
  <c r="J76" i="10"/>
  <c r="P75" i="10"/>
  <c r="M75" i="10"/>
  <c r="J75" i="10"/>
  <c r="P74" i="10"/>
  <c r="M74" i="10"/>
  <c r="J74" i="10"/>
  <c r="P73" i="10"/>
  <c r="M73" i="10"/>
  <c r="J73" i="10"/>
  <c r="P72" i="10"/>
  <c r="M72" i="10"/>
  <c r="J72" i="10"/>
  <c r="P71" i="10"/>
  <c r="M71" i="10"/>
  <c r="J71" i="10"/>
  <c r="J70" i="10"/>
  <c r="P69" i="10"/>
  <c r="M69" i="10"/>
  <c r="J69" i="10"/>
  <c r="P68" i="10"/>
  <c r="M68" i="10"/>
  <c r="J68" i="10"/>
  <c r="P67" i="10"/>
  <c r="M67" i="10"/>
  <c r="J67" i="10"/>
  <c r="P66" i="10"/>
  <c r="M66" i="10"/>
  <c r="J66" i="10"/>
  <c r="P65" i="10"/>
  <c r="M65" i="10"/>
  <c r="J65" i="10"/>
  <c r="P64" i="10"/>
  <c r="M64" i="10"/>
  <c r="J64" i="10"/>
  <c r="P63" i="10"/>
  <c r="M63" i="10"/>
  <c r="J63" i="10"/>
  <c r="P62" i="10"/>
  <c r="M62" i="10"/>
  <c r="J62" i="10"/>
  <c r="P61" i="10"/>
  <c r="M61" i="10"/>
  <c r="J61" i="10"/>
  <c r="P60" i="10"/>
  <c r="M60" i="10"/>
  <c r="J60" i="10"/>
  <c r="P59" i="10"/>
  <c r="M59" i="10"/>
  <c r="J59" i="10"/>
  <c r="P58" i="10"/>
  <c r="M58" i="10"/>
  <c r="J58" i="10"/>
  <c r="P57" i="10"/>
  <c r="M57" i="10"/>
  <c r="J57" i="10"/>
  <c r="P56" i="10"/>
  <c r="M56" i="10"/>
  <c r="J56" i="10"/>
  <c r="P55" i="10"/>
  <c r="M55" i="10"/>
  <c r="J55" i="10"/>
  <c r="P54" i="10"/>
  <c r="M54" i="10"/>
  <c r="J54" i="10"/>
  <c r="P53" i="10"/>
  <c r="M53" i="10"/>
  <c r="J53" i="10"/>
  <c r="P52" i="10"/>
  <c r="M52" i="10"/>
  <c r="J52" i="10"/>
  <c r="P51" i="10"/>
  <c r="M51" i="10"/>
  <c r="J51" i="10"/>
  <c r="P50" i="10"/>
  <c r="M50" i="10"/>
  <c r="J50" i="10"/>
  <c r="P49" i="10"/>
  <c r="M49" i="10"/>
  <c r="J49" i="10"/>
  <c r="P48" i="10"/>
  <c r="M48" i="10"/>
  <c r="J48" i="10"/>
  <c r="P47" i="10"/>
  <c r="M47" i="10"/>
  <c r="J47" i="10"/>
  <c r="P46" i="10"/>
  <c r="M46" i="10"/>
  <c r="J46" i="10"/>
  <c r="P45" i="10"/>
  <c r="M45" i="10"/>
  <c r="J45" i="10"/>
  <c r="P44" i="10"/>
  <c r="M44" i="10"/>
  <c r="J44" i="10"/>
  <c r="P43" i="10"/>
  <c r="M43" i="10"/>
  <c r="J43" i="10"/>
  <c r="P42" i="10"/>
  <c r="M42" i="10"/>
  <c r="J42" i="10"/>
  <c r="P41" i="10"/>
  <c r="M41" i="10"/>
  <c r="J41" i="10"/>
  <c r="P40" i="10"/>
  <c r="M40" i="10"/>
  <c r="J40" i="10"/>
  <c r="P39" i="10"/>
  <c r="M39" i="10"/>
  <c r="J39" i="10"/>
  <c r="P38" i="10"/>
  <c r="M38" i="10"/>
  <c r="J38" i="10"/>
  <c r="P37" i="10"/>
  <c r="P82" i="10" s="1"/>
  <c r="M37" i="10"/>
  <c r="J37" i="10"/>
  <c r="B35" i="10"/>
  <c r="C35" i="10" s="1"/>
  <c r="D35" i="10" s="1"/>
  <c r="E35" i="10" s="1"/>
  <c r="F35" i="10" s="1"/>
  <c r="G35" i="10" s="1"/>
  <c r="N34" i="10"/>
  <c r="K34" i="10"/>
  <c r="P25" i="10"/>
  <c r="H22" i="10"/>
  <c r="O105" i="9"/>
  <c r="N105" i="9"/>
  <c r="L105" i="9"/>
  <c r="K105" i="9"/>
  <c r="I105" i="9"/>
  <c r="H105" i="9"/>
  <c r="P104" i="9"/>
  <c r="M104" i="9"/>
  <c r="J104" i="9"/>
  <c r="P103" i="9"/>
  <c r="P105" i="9" s="1"/>
  <c r="M103" i="9"/>
  <c r="M105" i="9" s="1"/>
  <c r="J103" i="9"/>
  <c r="J82" i="10" l="1"/>
  <c r="N137" i="10"/>
  <c r="J105" i="9"/>
  <c r="H137" i="10"/>
  <c r="M137" i="11"/>
  <c r="J97" i="10"/>
  <c r="J114" i="10"/>
  <c r="L137" i="10"/>
  <c r="P97" i="10"/>
  <c r="P137" i="10" s="1"/>
  <c r="P114" i="10"/>
  <c r="M82" i="10"/>
  <c r="M137" i="10" s="1"/>
  <c r="O135" i="10"/>
  <c r="O136" i="10" s="1"/>
  <c r="O137" i="10"/>
  <c r="M97" i="10"/>
  <c r="P135" i="11"/>
  <c r="P136" i="11" s="1"/>
  <c r="J137" i="11"/>
  <c r="P135" i="10"/>
  <c r="P136" i="10" s="1"/>
  <c r="J137" i="10" l="1"/>
  <c r="A150" i="9"/>
  <c r="N136" i="9"/>
  <c r="L136" i="9"/>
  <c r="K136" i="9"/>
  <c r="I136" i="9"/>
  <c r="H136" i="9"/>
  <c r="M135" i="9"/>
  <c r="O135" i="9" s="1"/>
  <c r="J135" i="9"/>
  <c r="J136" i="9" s="1"/>
  <c r="O133" i="9"/>
  <c r="N133" i="9"/>
  <c r="L133" i="9"/>
  <c r="K133" i="9"/>
  <c r="I133" i="9"/>
  <c r="H133" i="9"/>
  <c r="P132" i="9"/>
  <c r="M132" i="9"/>
  <c r="J132" i="9"/>
  <c r="P131" i="9"/>
  <c r="M131" i="9"/>
  <c r="J131" i="9"/>
  <c r="P130" i="9"/>
  <c r="M130" i="9"/>
  <c r="J130" i="9"/>
  <c r="P129" i="9"/>
  <c r="M129" i="9"/>
  <c r="J129" i="9"/>
  <c r="P128" i="9"/>
  <c r="M128" i="9"/>
  <c r="J128" i="9"/>
  <c r="P127" i="9"/>
  <c r="M127" i="9"/>
  <c r="J127" i="9"/>
  <c r="J133" i="9" s="1"/>
  <c r="P125" i="9"/>
  <c r="O125" i="9"/>
  <c r="N125" i="9"/>
  <c r="M125" i="9"/>
  <c r="L125" i="9"/>
  <c r="K125" i="9"/>
  <c r="I125" i="9"/>
  <c r="H125" i="9"/>
  <c r="J124" i="9"/>
  <c r="J125" i="9" s="1"/>
  <c r="O123" i="9"/>
  <c r="N123" i="9"/>
  <c r="M123" i="9"/>
  <c r="L123" i="9"/>
  <c r="K123" i="9"/>
  <c r="I123" i="9"/>
  <c r="H123" i="9"/>
  <c r="P122" i="9"/>
  <c r="P123" i="9" s="1"/>
  <c r="M122" i="9"/>
  <c r="J122" i="9"/>
  <c r="J123" i="9" s="1"/>
  <c r="O120" i="9"/>
  <c r="N120" i="9"/>
  <c r="M120" i="9"/>
  <c r="L120" i="9"/>
  <c r="K120" i="9"/>
  <c r="I120" i="9"/>
  <c r="H120" i="9"/>
  <c r="P119" i="9"/>
  <c r="P120" i="9" s="1"/>
  <c r="M119" i="9"/>
  <c r="J119" i="9"/>
  <c r="J120" i="9" s="1"/>
  <c r="O117" i="9"/>
  <c r="N117" i="9"/>
  <c r="L117" i="9"/>
  <c r="K117" i="9"/>
  <c r="I117" i="9"/>
  <c r="H117" i="9"/>
  <c r="P116" i="9"/>
  <c r="P117" i="9" s="1"/>
  <c r="M116" i="9"/>
  <c r="M117" i="9" s="1"/>
  <c r="J116" i="9"/>
  <c r="J117" i="9" s="1"/>
  <c r="O114" i="9"/>
  <c r="N114" i="9"/>
  <c r="L114" i="9"/>
  <c r="K114" i="9"/>
  <c r="I114" i="9"/>
  <c r="H114" i="9"/>
  <c r="P113" i="9"/>
  <c r="M113" i="9"/>
  <c r="J113" i="9"/>
  <c r="P112" i="9"/>
  <c r="M112" i="9"/>
  <c r="J112" i="9"/>
  <c r="P111" i="9"/>
  <c r="M111" i="9"/>
  <c r="J111" i="9"/>
  <c r="O109" i="9"/>
  <c r="N109" i="9"/>
  <c r="L109" i="9"/>
  <c r="K109" i="9"/>
  <c r="I109" i="9"/>
  <c r="H109" i="9"/>
  <c r="P108" i="9"/>
  <c r="M108" i="9"/>
  <c r="J108" i="9"/>
  <c r="P107" i="9"/>
  <c r="M107" i="9"/>
  <c r="J107" i="9"/>
  <c r="O101" i="9"/>
  <c r="N101" i="9"/>
  <c r="L101" i="9"/>
  <c r="K101" i="9"/>
  <c r="I101" i="9"/>
  <c r="H101" i="9"/>
  <c r="P100" i="9"/>
  <c r="M100" i="9"/>
  <c r="J100" i="9"/>
  <c r="P99" i="9"/>
  <c r="M99" i="9"/>
  <c r="J99" i="9"/>
  <c r="O97" i="9"/>
  <c r="N97" i="9"/>
  <c r="L97" i="9"/>
  <c r="K97" i="9"/>
  <c r="I97" i="9"/>
  <c r="H97" i="9"/>
  <c r="P96" i="9"/>
  <c r="M96" i="9"/>
  <c r="J96" i="9"/>
  <c r="P95" i="9"/>
  <c r="M95" i="9"/>
  <c r="J95" i="9"/>
  <c r="P94" i="9"/>
  <c r="M94" i="9"/>
  <c r="J94" i="9"/>
  <c r="P93" i="9"/>
  <c r="M93" i="9"/>
  <c r="J93" i="9"/>
  <c r="P92" i="9"/>
  <c r="M92" i="9"/>
  <c r="J92" i="9"/>
  <c r="P91" i="9"/>
  <c r="M91" i="9"/>
  <c r="J91" i="9"/>
  <c r="P90" i="9"/>
  <c r="M90" i="9"/>
  <c r="J90" i="9"/>
  <c r="P89" i="9"/>
  <c r="M89" i="9"/>
  <c r="J89" i="9"/>
  <c r="P88" i="9"/>
  <c r="M88" i="9"/>
  <c r="J88" i="9"/>
  <c r="P87" i="9"/>
  <c r="M87" i="9"/>
  <c r="J87" i="9"/>
  <c r="P86" i="9"/>
  <c r="M86" i="9"/>
  <c r="J86" i="9"/>
  <c r="P85" i="9"/>
  <c r="M85" i="9"/>
  <c r="M97" i="9" s="1"/>
  <c r="J85" i="9"/>
  <c r="P84" i="9"/>
  <c r="P97" i="9" s="1"/>
  <c r="M84" i="9"/>
  <c r="J84" i="9"/>
  <c r="O82" i="9"/>
  <c r="N82" i="9"/>
  <c r="L82" i="9"/>
  <c r="K82" i="9"/>
  <c r="I82" i="9"/>
  <c r="H82" i="9"/>
  <c r="P81" i="9"/>
  <c r="M81" i="9"/>
  <c r="J81" i="9"/>
  <c r="P80" i="9"/>
  <c r="M80" i="9"/>
  <c r="J80" i="9"/>
  <c r="P79" i="9"/>
  <c r="M79" i="9"/>
  <c r="J79" i="9"/>
  <c r="P78" i="9"/>
  <c r="M78" i="9"/>
  <c r="J78" i="9"/>
  <c r="P77" i="9"/>
  <c r="M77" i="9"/>
  <c r="J77" i="9"/>
  <c r="P76" i="9"/>
  <c r="M76" i="9"/>
  <c r="J76" i="9"/>
  <c r="P75" i="9"/>
  <c r="M75" i="9"/>
  <c r="J75" i="9"/>
  <c r="P74" i="9"/>
  <c r="M74" i="9"/>
  <c r="J74" i="9"/>
  <c r="P73" i="9"/>
  <c r="M73" i="9"/>
  <c r="J73" i="9"/>
  <c r="P72" i="9"/>
  <c r="M72" i="9"/>
  <c r="J72" i="9"/>
  <c r="P71" i="9"/>
  <c r="M71" i="9"/>
  <c r="J71" i="9"/>
  <c r="J70" i="9"/>
  <c r="P69" i="9"/>
  <c r="M69" i="9"/>
  <c r="J69" i="9"/>
  <c r="P68" i="9"/>
  <c r="M68" i="9"/>
  <c r="J68" i="9"/>
  <c r="P67" i="9"/>
  <c r="M67" i="9"/>
  <c r="J67" i="9"/>
  <c r="P66" i="9"/>
  <c r="M66" i="9"/>
  <c r="J66" i="9"/>
  <c r="P65" i="9"/>
  <c r="M65" i="9"/>
  <c r="J65" i="9"/>
  <c r="P64" i="9"/>
  <c r="M64" i="9"/>
  <c r="J64" i="9"/>
  <c r="P63" i="9"/>
  <c r="M63" i="9"/>
  <c r="J63" i="9"/>
  <c r="P62" i="9"/>
  <c r="M62" i="9"/>
  <c r="J62" i="9"/>
  <c r="P61" i="9"/>
  <c r="M61" i="9"/>
  <c r="J61" i="9"/>
  <c r="P60" i="9"/>
  <c r="M60" i="9"/>
  <c r="J60" i="9"/>
  <c r="P59" i="9"/>
  <c r="M59" i="9"/>
  <c r="J59" i="9"/>
  <c r="P58" i="9"/>
  <c r="M58" i="9"/>
  <c r="J58" i="9"/>
  <c r="P57" i="9"/>
  <c r="M57" i="9"/>
  <c r="J57" i="9"/>
  <c r="P56" i="9"/>
  <c r="M56" i="9"/>
  <c r="J56" i="9"/>
  <c r="P55" i="9"/>
  <c r="M55" i="9"/>
  <c r="J55" i="9"/>
  <c r="P54" i="9"/>
  <c r="M54" i="9"/>
  <c r="J54" i="9"/>
  <c r="P53" i="9"/>
  <c r="M53" i="9"/>
  <c r="J53" i="9"/>
  <c r="P52" i="9"/>
  <c r="M52" i="9"/>
  <c r="J52" i="9"/>
  <c r="P51" i="9"/>
  <c r="M51" i="9"/>
  <c r="J51" i="9"/>
  <c r="P50" i="9"/>
  <c r="M50" i="9"/>
  <c r="J50" i="9"/>
  <c r="P49" i="9"/>
  <c r="M49" i="9"/>
  <c r="J49" i="9"/>
  <c r="P48" i="9"/>
  <c r="M48" i="9"/>
  <c r="J48" i="9"/>
  <c r="P47" i="9"/>
  <c r="M47" i="9"/>
  <c r="J47" i="9"/>
  <c r="P46" i="9"/>
  <c r="M46" i="9"/>
  <c r="J46" i="9"/>
  <c r="P45" i="9"/>
  <c r="M45" i="9"/>
  <c r="J45" i="9"/>
  <c r="P44" i="9"/>
  <c r="M44" i="9"/>
  <c r="J44" i="9"/>
  <c r="P43" i="9"/>
  <c r="M43" i="9"/>
  <c r="J43" i="9"/>
  <c r="P42" i="9"/>
  <c r="M42" i="9"/>
  <c r="J42" i="9"/>
  <c r="P41" i="9"/>
  <c r="M41" i="9"/>
  <c r="J41" i="9"/>
  <c r="P40" i="9"/>
  <c r="M40" i="9"/>
  <c r="J40" i="9"/>
  <c r="P39" i="9"/>
  <c r="M39" i="9"/>
  <c r="J39" i="9"/>
  <c r="P38" i="9"/>
  <c r="M38" i="9"/>
  <c r="J38" i="9"/>
  <c r="P37" i="9"/>
  <c r="M37" i="9"/>
  <c r="J37" i="9"/>
  <c r="B35" i="9"/>
  <c r="C35" i="9" s="1"/>
  <c r="D35" i="9" s="1"/>
  <c r="E35" i="9" s="1"/>
  <c r="F35" i="9" s="1"/>
  <c r="G35" i="9" s="1"/>
  <c r="N34" i="9"/>
  <c r="K34" i="9"/>
  <c r="P25" i="9"/>
  <c r="H22" i="9"/>
  <c r="J97" i="9" l="1"/>
  <c r="M114" i="9"/>
  <c r="M82" i="9"/>
  <c r="H137" i="9"/>
  <c r="P82" i="9"/>
  <c r="I137" i="9"/>
  <c r="P133" i="9"/>
  <c r="K137" i="9"/>
  <c r="L137" i="9"/>
  <c r="J101" i="9"/>
  <c r="J109" i="9"/>
  <c r="J114" i="9"/>
  <c r="N137" i="9"/>
  <c r="M101" i="9"/>
  <c r="M109" i="9"/>
  <c r="M133" i="9"/>
  <c r="O137" i="9"/>
  <c r="P101" i="9"/>
  <c r="P109" i="9"/>
  <c r="P114" i="9"/>
  <c r="J82" i="9"/>
  <c r="O136" i="9"/>
  <c r="P135" i="9"/>
  <c r="P136" i="9" s="1"/>
  <c r="M136" i="9"/>
  <c r="A146" i="8"/>
  <c r="N132" i="8"/>
  <c r="L132" i="8"/>
  <c r="K132" i="8"/>
  <c r="I132" i="8"/>
  <c r="H132" i="8"/>
  <c r="M131" i="8"/>
  <c r="M132" i="8" s="1"/>
  <c r="J131" i="8"/>
  <c r="J132" i="8" s="1"/>
  <c r="O129" i="8"/>
  <c r="N129" i="8"/>
  <c r="L129" i="8"/>
  <c r="K129" i="8"/>
  <c r="I129" i="8"/>
  <c r="H129" i="8"/>
  <c r="P128" i="8"/>
  <c r="M128" i="8"/>
  <c r="J128" i="8"/>
  <c r="P127" i="8"/>
  <c r="M127" i="8"/>
  <c r="J127" i="8"/>
  <c r="P126" i="8"/>
  <c r="M126" i="8"/>
  <c r="J126" i="8"/>
  <c r="P125" i="8"/>
  <c r="M125" i="8"/>
  <c r="J125" i="8"/>
  <c r="P124" i="8"/>
  <c r="M124" i="8"/>
  <c r="J124" i="8"/>
  <c r="P123" i="8"/>
  <c r="M123" i="8"/>
  <c r="M129" i="8" s="1"/>
  <c r="J123" i="8"/>
  <c r="J129" i="8" s="1"/>
  <c r="P121" i="8"/>
  <c r="O121" i="8"/>
  <c r="N121" i="8"/>
  <c r="M121" i="8"/>
  <c r="L121" i="8"/>
  <c r="K121" i="8"/>
  <c r="I121" i="8"/>
  <c r="H121" i="8"/>
  <c r="J120" i="8"/>
  <c r="J121" i="8" s="1"/>
  <c r="P119" i="8"/>
  <c r="O119" i="8"/>
  <c r="N119" i="8"/>
  <c r="L119" i="8"/>
  <c r="K119" i="8"/>
  <c r="I119" i="8"/>
  <c r="H119" i="8"/>
  <c r="P118" i="8"/>
  <c r="M118" i="8"/>
  <c r="M119" i="8" s="1"/>
  <c r="J118" i="8"/>
  <c r="J119" i="8" s="1"/>
  <c r="P116" i="8"/>
  <c r="O116" i="8"/>
  <c r="N116" i="8"/>
  <c r="L116" i="8"/>
  <c r="K116" i="8"/>
  <c r="J116" i="8"/>
  <c r="I116" i="8"/>
  <c r="H116" i="8"/>
  <c r="P115" i="8"/>
  <c r="M115" i="8"/>
  <c r="M116" i="8" s="1"/>
  <c r="J115" i="8"/>
  <c r="O113" i="8"/>
  <c r="N113" i="8"/>
  <c r="L113" i="8"/>
  <c r="K113" i="8"/>
  <c r="I113" i="8"/>
  <c r="H113" i="8"/>
  <c r="P112" i="8"/>
  <c r="P113" i="8" s="1"/>
  <c r="M112" i="8"/>
  <c r="M113" i="8" s="1"/>
  <c r="J112" i="8"/>
  <c r="J113" i="8" s="1"/>
  <c r="O110" i="8"/>
  <c r="N110" i="8"/>
  <c r="L110" i="8"/>
  <c r="K110" i="8"/>
  <c r="I110" i="8"/>
  <c r="H110" i="8"/>
  <c r="P109" i="8"/>
  <c r="M109" i="8"/>
  <c r="J109" i="8"/>
  <c r="P108" i="8"/>
  <c r="M108" i="8"/>
  <c r="J108" i="8"/>
  <c r="P107" i="8"/>
  <c r="M107" i="8"/>
  <c r="J107" i="8"/>
  <c r="O105" i="8"/>
  <c r="N105" i="8"/>
  <c r="L105" i="8"/>
  <c r="K105" i="8"/>
  <c r="I105" i="8"/>
  <c r="H105" i="8"/>
  <c r="P104" i="8"/>
  <c r="M104" i="8"/>
  <c r="J104" i="8"/>
  <c r="P103" i="8"/>
  <c r="M103" i="8"/>
  <c r="M105" i="8" s="1"/>
  <c r="J103" i="8"/>
  <c r="O101" i="8"/>
  <c r="N101" i="8"/>
  <c r="L101" i="8"/>
  <c r="K101" i="8"/>
  <c r="I101" i="8"/>
  <c r="H101" i="8"/>
  <c r="P100" i="8"/>
  <c r="M100" i="8"/>
  <c r="J100" i="8"/>
  <c r="P99" i="8"/>
  <c r="M99" i="8"/>
  <c r="M101" i="8" s="1"/>
  <c r="J99" i="8"/>
  <c r="O97" i="8"/>
  <c r="N97" i="8"/>
  <c r="L97" i="8"/>
  <c r="K97" i="8"/>
  <c r="I97" i="8"/>
  <c r="H97" i="8"/>
  <c r="P96" i="8"/>
  <c r="M96" i="8"/>
  <c r="J96" i="8"/>
  <c r="P95" i="8"/>
  <c r="M95" i="8"/>
  <c r="J95" i="8"/>
  <c r="P94" i="8"/>
  <c r="M94" i="8"/>
  <c r="J94" i="8"/>
  <c r="P93" i="8"/>
  <c r="M93" i="8"/>
  <c r="J93" i="8"/>
  <c r="P92" i="8"/>
  <c r="M92" i="8"/>
  <c r="J92" i="8"/>
  <c r="P91" i="8"/>
  <c r="M91" i="8"/>
  <c r="J91" i="8"/>
  <c r="P90" i="8"/>
  <c r="M90" i="8"/>
  <c r="J90" i="8"/>
  <c r="P89" i="8"/>
  <c r="M89" i="8"/>
  <c r="J89" i="8"/>
  <c r="P88" i="8"/>
  <c r="M88" i="8"/>
  <c r="J88" i="8"/>
  <c r="P87" i="8"/>
  <c r="M87" i="8"/>
  <c r="J87" i="8"/>
  <c r="P86" i="8"/>
  <c r="M86" i="8"/>
  <c r="J86" i="8"/>
  <c r="P85" i="8"/>
  <c r="P97" i="8" s="1"/>
  <c r="M85" i="8"/>
  <c r="J85" i="8"/>
  <c r="P84" i="8"/>
  <c r="M84" i="8"/>
  <c r="J84" i="8"/>
  <c r="O82" i="8"/>
  <c r="N82" i="8"/>
  <c r="L82" i="8"/>
  <c r="K82" i="8"/>
  <c r="I82" i="8"/>
  <c r="H82" i="8"/>
  <c r="P81" i="8"/>
  <c r="M81" i="8"/>
  <c r="J81" i="8"/>
  <c r="P80" i="8"/>
  <c r="M80" i="8"/>
  <c r="J80" i="8"/>
  <c r="P79" i="8"/>
  <c r="M79" i="8"/>
  <c r="J79" i="8"/>
  <c r="P78" i="8"/>
  <c r="M78" i="8"/>
  <c r="J78" i="8"/>
  <c r="P77" i="8"/>
  <c r="M77" i="8"/>
  <c r="J77" i="8"/>
  <c r="P76" i="8"/>
  <c r="M76" i="8"/>
  <c r="J76" i="8"/>
  <c r="P75" i="8"/>
  <c r="M75" i="8"/>
  <c r="J75" i="8"/>
  <c r="P74" i="8"/>
  <c r="M74" i="8"/>
  <c r="J74" i="8"/>
  <c r="P73" i="8"/>
  <c r="M73" i="8"/>
  <c r="J73" i="8"/>
  <c r="P72" i="8"/>
  <c r="M72" i="8"/>
  <c r="J72" i="8"/>
  <c r="P71" i="8"/>
  <c r="M71" i="8"/>
  <c r="J71" i="8"/>
  <c r="J70" i="8"/>
  <c r="P69" i="8"/>
  <c r="M69" i="8"/>
  <c r="J69" i="8"/>
  <c r="P68" i="8"/>
  <c r="M68" i="8"/>
  <c r="J68" i="8"/>
  <c r="P67" i="8"/>
  <c r="M67" i="8"/>
  <c r="J67" i="8"/>
  <c r="P66" i="8"/>
  <c r="M66" i="8"/>
  <c r="J66" i="8"/>
  <c r="P65" i="8"/>
  <c r="M65" i="8"/>
  <c r="J65" i="8"/>
  <c r="P64" i="8"/>
  <c r="M64" i="8"/>
  <c r="J64" i="8"/>
  <c r="P63" i="8"/>
  <c r="M63" i="8"/>
  <c r="J63" i="8"/>
  <c r="P62" i="8"/>
  <c r="M62" i="8"/>
  <c r="J62" i="8"/>
  <c r="P61" i="8"/>
  <c r="M61" i="8"/>
  <c r="J61" i="8"/>
  <c r="P60" i="8"/>
  <c r="M60" i="8"/>
  <c r="J60" i="8"/>
  <c r="P59" i="8"/>
  <c r="M59" i="8"/>
  <c r="J59" i="8"/>
  <c r="P58" i="8"/>
  <c r="M58" i="8"/>
  <c r="J58" i="8"/>
  <c r="P57" i="8"/>
  <c r="M57" i="8"/>
  <c r="J57" i="8"/>
  <c r="P56" i="8"/>
  <c r="M56" i="8"/>
  <c r="J56" i="8"/>
  <c r="P55" i="8"/>
  <c r="M55" i="8"/>
  <c r="J55" i="8"/>
  <c r="P54" i="8"/>
  <c r="M54" i="8"/>
  <c r="J54" i="8"/>
  <c r="P53" i="8"/>
  <c r="M53" i="8"/>
  <c r="J53" i="8"/>
  <c r="P52" i="8"/>
  <c r="M52" i="8"/>
  <c r="J52" i="8"/>
  <c r="P51" i="8"/>
  <c r="M51" i="8"/>
  <c r="J51" i="8"/>
  <c r="P50" i="8"/>
  <c r="M50" i="8"/>
  <c r="J50" i="8"/>
  <c r="P49" i="8"/>
  <c r="M49" i="8"/>
  <c r="J49" i="8"/>
  <c r="P48" i="8"/>
  <c r="M48" i="8"/>
  <c r="J48" i="8"/>
  <c r="P47" i="8"/>
  <c r="M47" i="8"/>
  <c r="J47" i="8"/>
  <c r="P46" i="8"/>
  <c r="M46" i="8"/>
  <c r="J46" i="8"/>
  <c r="P45" i="8"/>
  <c r="M45" i="8"/>
  <c r="J45" i="8"/>
  <c r="P44" i="8"/>
  <c r="M44" i="8"/>
  <c r="J44" i="8"/>
  <c r="P43" i="8"/>
  <c r="M43" i="8"/>
  <c r="J43" i="8"/>
  <c r="P42" i="8"/>
  <c r="M42" i="8"/>
  <c r="J42" i="8"/>
  <c r="P41" i="8"/>
  <c r="M41" i="8"/>
  <c r="J41" i="8"/>
  <c r="P40" i="8"/>
  <c r="M40" i="8"/>
  <c r="J40" i="8"/>
  <c r="P39" i="8"/>
  <c r="M39" i="8"/>
  <c r="J39" i="8"/>
  <c r="P38" i="8"/>
  <c r="M38" i="8"/>
  <c r="J38" i="8"/>
  <c r="P37" i="8"/>
  <c r="M37" i="8"/>
  <c r="J37" i="8"/>
  <c r="C35" i="8"/>
  <c r="D35" i="8" s="1"/>
  <c r="E35" i="8" s="1"/>
  <c r="F35" i="8" s="1"/>
  <c r="G35" i="8" s="1"/>
  <c r="B35" i="8"/>
  <c r="N34" i="8"/>
  <c r="K34" i="8"/>
  <c r="P25" i="8"/>
  <c r="H22" i="8"/>
  <c r="J137" i="9" l="1"/>
  <c r="P129" i="8"/>
  <c r="J82" i="8"/>
  <c r="P110" i="8"/>
  <c r="J97" i="8"/>
  <c r="J133" i="8" s="1"/>
  <c r="L133" i="8"/>
  <c r="P137" i="9"/>
  <c r="O131" i="8"/>
  <c r="O132" i="8" s="1"/>
  <c r="P82" i="8"/>
  <c r="P133" i="8" s="1"/>
  <c r="M110" i="8"/>
  <c r="P101" i="8"/>
  <c r="P105" i="8"/>
  <c r="M137" i="9"/>
  <c r="M82" i="8"/>
  <c r="J110" i="8"/>
  <c r="M97" i="8"/>
  <c r="N133" i="8"/>
  <c r="I133" i="8"/>
  <c r="O133" i="8"/>
  <c r="K133" i="8"/>
  <c r="J105" i="8"/>
  <c r="J101" i="8"/>
  <c r="H133" i="8"/>
  <c r="M133" i="8"/>
  <c r="O101" i="7"/>
  <c r="N101" i="7"/>
  <c r="L101" i="7"/>
  <c r="K101" i="7"/>
  <c r="I101" i="7"/>
  <c r="H101" i="7"/>
  <c r="P100" i="7"/>
  <c r="M100" i="7"/>
  <c r="J100" i="7"/>
  <c r="P99" i="7"/>
  <c r="M99" i="7"/>
  <c r="J99" i="7"/>
  <c r="P131" i="8" l="1"/>
  <c r="P132" i="8" s="1"/>
  <c r="M101" i="7"/>
  <c r="J101" i="7"/>
  <c r="P101" i="7"/>
  <c r="A146" i="7"/>
  <c r="N132" i="7"/>
  <c r="L132" i="7"/>
  <c r="K132" i="7"/>
  <c r="I132" i="7"/>
  <c r="H132" i="7"/>
  <c r="M131" i="7"/>
  <c r="O131" i="7" s="1"/>
  <c r="J131" i="7"/>
  <c r="J132" i="7" s="1"/>
  <c r="O129" i="7"/>
  <c r="N129" i="7"/>
  <c r="L129" i="7"/>
  <c r="K129" i="7"/>
  <c r="I129" i="7"/>
  <c r="H129" i="7"/>
  <c r="P128" i="7"/>
  <c r="M128" i="7"/>
  <c r="J128" i="7"/>
  <c r="P127" i="7"/>
  <c r="M127" i="7"/>
  <c r="J127" i="7"/>
  <c r="P126" i="7"/>
  <c r="M126" i="7"/>
  <c r="J126" i="7"/>
  <c r="P125" i="7"/>
  <c r="M125" i="7"/>
  <c r="J125" i="7"/>
  <c r="P124" i="7"/>
  <c r="M124" i="7"/>
  <c r="J124" i="7"/>
  <c r="P123" i="7"/>
  <c r="M123" i="7"/>
  <c r="J123" i="7"/>
  <c r="P121" i="7"/>
  <c r="O121" i="7"/>
  <c r="N121" i="7"/>
  <c r="M121" i="7"/>
  <c r="L121" i="7"/>
  <c r="K121" i="7"/>
  <c r="I121" i="7"/>
  <c r="H121" i="7"/>
  <c r="J120" i="7"/>
  <c r="J121" i="7" s="1"/>
  <c r="O119" i="7"/>
  <c r="N119" i="7"/>
  <c r="L119" i="7"/>
  <c r="K119" i="7"/>
  <c r="I119" i="7"/>
  <c r="H119" i="7"/>
  <c r="P118" i="7"/>
  <c r="P119" i="7" s="1"/>
  <c r="M118" i="7"/>
  <c r="M119" i="7" s="1"/>
  <c r="J118" i="7"/>
  <c r="J119" i="7" s="1"/>
  <c r="O116" i="7"/>
  <c r="N116" i="7"/>
  <c r="L116" i="7"/>
  <c r="K116" i="7"/>
  <c r="I116" i="7"/>
  <c r="H116" i="7"/>
  <c r="P115" i="7"/>
  <c r="P116" i="7" s="1"/>
  <c r="M115" i="7"/>
  <c r="M116" i="7" s="1"/>
  <c r="J115" i="7"/>
  <c r="J116" i="7" s="1"/>
  <c r="O113" i="7"/>
  <c r="N113" i="7"/>
  <c r="L113" i="7"/>
  <c r="K113" i="7"/>
  <c r="I113" i="7"/>
  <c r="H113" i="7"/>
  <c r="P112" i="7"/>
  <c r="P113" i="7" s="1"/>
  <c r="M112" i="7"/>
  <c r="M113" i="7" s="1"/>
  <c r="J112" i="7"/>
  <c r="J113" i="7" s="1"/>
  <c r="O110" i="7"/>
  <c r="N110" i="7"/>
  <c r="L110" i="7"/>
  <c r="K110" i="7"/>
  <c r="I110" i="7"/>
  <c r="H110" i="7"/>
  <c r="P109" i="7"/>
  <c r="M109" i="7"/>
  <c r="J109" i="7"/>
  <c r="P108" i="7"/>
  <c r="M108" i="7"/>
  <c r="J108" i="7"/>
  <c r="P107" i="7"/>
  <c r="M107" i="7"/>
  <c r="J107" i="7"/>
  <c r="O105" i="7"/>
  <c r="N105" i="7"/>
  <c r="L105" i="7"/>
  <c r="K105" i="7"/>
  <c r="I105" i="7"/>
  <c r="H105" i="7"/>
  <c r="P104" i="7"/>
  <c r="M104" i="7"/>
  <c r="J104" i="7"/>
  <c r="P103" i="7"/>
  <c r="M103" i="7"/>
  <c r="J103" i="7"/>
  <c r="O97" i="7"/>
  <c r="N97" i="7"/>
  <c r="L97" i="7"/>
  <c r="K97" i="7"/>
  <c r="I97" i="7"/>
  <c r="H97" i="7"/>
  <c r="P96" i="7"/>
  <c r="M96" i="7"/>
  <c r="J96" i="7"/>
  <c r="P95" i="7"/>
  <c r="M95" i="7"/>
  <c r="J95" i="7"/>
  <c r="P94" i="7"/>
  <c r="M94" i="7"/>
  <c r="J94" i="7"/>
  <c r="P93" i="7"/>
  <c r="M93" i="7"/>
  <c r="J93" i="7"/>
  <c r="P92" i="7"/>
  <c r="M92" i="7"/>
  <c r="J92" i="7"/>
  <c r="P91" i="7"/>
  <c r="M91" i="7"/>
  <c r="J91" i="7"/>
  <c r="P90" i="7"/>
  <c r="M90" i="7"/>
  <c r="J90" i="7"/>
  <c r="P89" i="7"/>
  <c r="M89" i="7"/>
  <c r="J89" i="7"/>
  <c r="P88" i="7"/>
  <c r="M88" i="7"/>
  <c r="J88" i="7"/>
  <c r="P87" i="7"/>
  <c r="M87" i="7"/>
  <c r="J87" i="7"/>
  <c r="P86" i="7"/>
  <c r="M86" i="7"/>
  <c r="J86" i="7"/>
  <c r="P85" i="7"/>
  <c r="M85" i="7"/>
  <c r="J85" i="7"/>
  <c r="P84" i="7"/>
  <c r="M84" i="7"/>
  <c r="J84" i="7"/>
  <c r="O82" i="7"/>
  <c r="N82" i="7"/>
  <c r="L82" i="7"/>
  <c r="K82" i="7"/>
  <c r="I82" i="7"/>
  <c r="H82" i="7"/>
  <c r="P81" i="7"/>
  <c r="M81" i="7"/>
  <c r="J81" i="7"/>
  <c r="P80" i="7"/>
  <c r="M80" i="7"/>
  <c r="J80" i="7"/>
  <c r="P79" i="7"/>
  <c r="M79" i="7"/>
  <c r="J79" i="7"/>
  <c r="P78" i="7"/>
  <c r="M78" i="7"/>
  <c r="J78" i="7"/>
  <c r="P77" i="7"/>
  <c r="M77" i="7"/>
  <c r="J77" i="7"/>
  <c r="P76" i="7"/>
  <c r="M76" i="7"/>
  <c r="J76" i="7"/>
  <c r="P75" i="7"/>
  <c r="M75" i="7"/>
  <c r="J75" i="7"/>
  <c r="P74" i="7"/>
  <c r="M74" i="7"/>
  <c r="J74" i="7"/>
  <c r="P73" i="7"/>
  <c r="M73" i="7"/>
  <c r="J73" i="7"/>
  <c r="P72" i="7"/>
  <c r="M72" i="7"/>
  <c r="J72" i="7"/>
  <c r="P71" i="7"/>
  <c r="M71" i="7"/>
  <c r="J71" i="7"/>
  <c r="J70" i="7"/>
  <c r="P69" i="7"/>
  <c r="M69" i="7"/>
  <c r="J69" i="7"/>
  <c r="P68" i="7"/>
  <c r="M68" i="7"/>
  <c r="J68" i="7"/>
  <c r="P67" i="7"/>
  <c r="M67" i="7"/>
  <c r="J67" i="7"/>
  <c r="P66" i="7"/>
  <c r="M66" i="7"/>
  <c r="J66" i="7"/>
  <c r="P65" i="7"/>
  <c r="M65" i="7"/>
  <c r="J65" i="7"/>
  <c r="P64" i="7"/>
  <c r="M64" i="7"/>
  <c r="J64" i="7"/>
  <c r="P63" i="7"/>
  <c r="M63" i="7"/>
  <c r="J63" i="7"/>
  <c r="P62" i="7"/>
  <c r="M62" i="7"/>
  <c r="J62" i="7"/>
  <c r="P61" i="7"/>
  <c r="M61" i="7"/>
  <c r="J61" i="7"/>
  <c r="P60" i="7"/>
  <c r="M60" i="7"/>
  <c r="J60" i="7"/>
  <c r="P59" i="7"/>
  <c r="M59" i="7"/>
  <c r="J59" i="7"/>
  <c r="P58" i="7"/>
  <c r="M58" i="7"/>
  <c r="J58" i="7"/>
  <c r="P57" i="7"/>
  <c r="M57" i="7"/>
  <c r="J57" i="7"/>
  <c r="P56" i="7"/>
  <c r="M56" i="7"/>
  <c r="J56" i="7"/>
  <c r="P55" i="7"/>
  <c r="M55" i="7"/>
  <c r="J55" i="7"/>
  <c r="P54" i="7"/>
  <c r="M54" i="7"/>
  <c r="J54" i="7"/>
  <c r="P53" i="7"/>
  <c r="M53" i="7"/>
  <c r="J53" i="7"/>
  <c r="P52" i="7"/>
  <c r="M52" i="7"/>
  <c r="J52" i="7"/>
  <c r="P51" i="7"/>
  <c r="M51" i="7"/>
  <c r="J51" i="7"/>
  <c r="P50" i="7"/>
  <c r="M50" i="7"/>
  <c r="J50" i="7"/>
  <c r="P49" i="7"/>
  <c r="M49" i="7"/>
  <c r="J49" i="7"/>
  <c r="P48" i="7"/>
  <c r="M48" i="7"/>
  <c r="J48" i="7"/>
  <c r="P47" i="7"/>
  <c r="M47" i="7"/>
  <c r="J47" i="7"/>
  <c r="P46" i="7"/>
  <c r="M46" i="7"/>
  <c r="J46" i="7"/>
  <c r="P45" i="7"/>
  <c r="M45" i="7"/>
  <c r="J45" i="7"/>
  <c r="P44" i="7"/>
  <c r="M44" i="7"/>
  <c r="J44" i="7"/>
  <c r="P43" i="7"/>
  <c r="M43" i="7"/>
  <c r="J43" i="7"/>
  <c r="P42" i="7"/>
  <c r="M42" i="7"/>
  <c r="J42" i="7"/>
  <c r="P41" i="7"/>
  <c r="M41" i="7"/>
  <c r="J41" i="7"/>
  <c r="P40" i="7"/>
  <c r="M40" i="7"/>
  <c r="J40" i="7"/>
  <c r="P39" i="7"/>
  <c r="M39" i="7"/>
  <c r="J39" i="7"/>
  <c r="P38" i="7"/>
  <c r="M38" i="7"/>
  <c r="J38" i="7"/>
  <c r="P37" i="7"/>
  <c r="M37" i="7"/>
  <c r="J37" i="7"/>
  <c r="B35" i="7"/>
  <c r="C35" i="7" s="1"/>
  <c r="D35" i="7" s="1"/>
  <c r="E35" i="7" s="1"/>
  <c r="F35" i="7" s="1"/>
  <c r="G35" i="7" s="1"/>
  <c r="N34" i="7"/>
  <c r="K34" i="7"/>
  <c r="P25" i="7"/>
  <c r="H22" i="7"/>
  <c r="H133" i="7" l="1"/>
  <c r="N133" i="7"/>
  <c r="I133" i="7"/>
  <c r="O133" i="7"/>
  <c r="K133" i="7"/>
  <c r="L133" i="7"/>
  <c r="M129" i="7"/>
  <c r="J97" i="7"/>
  <c r="P97" i="7"/>
  <c r="M97" i="7"/>
  <c r="J82" i="7"/>
  <c r="J133" i="7" s="1"/>
  <c r="P82" i="7"/>
  <c r="P133" i="7" s="1"/>
  <c r="M82" i="7"/>
  <c r="M133" i="7" s="1"/>
  <c r="J105" i="7"/>
  <c r="P105" i="7"/>
  <c r="J110" i="7"/>
  <c r="P110" i="7"/>
  <c r="M110" i="7"/>
  <c r="J129" i="7"/>
  <c r="P129" i="7"/>
  <c r="M105" i="7"/>
  <c r="O132" i="7"/>
  <c r="P131" i="7"/>
  <c r="P132" i="7" s="1"/>
  <c r="M132" i="7"/>
  <c r="O119" i="6"/>
  <c r="N119" i="6"/>
  <c r="M119" i="6"/>
  <c r="L119" i="6"/>
  <c r="K119" i="6"/>
  <c r="A154" i="6"/>
  <c r="O140" i="6"/>
  <c r="N140" i="6"/>
  <c r="L140" i="6"/>
  <c r="K140" i="6"/>
  <c r="I140" i="6"/>
  <c r="H140" i="6"/>
  <c r="P139" i="6"/>
  <c r="M139" i="6"/>
  <c r="J139" i="6"/>
  <c r="P138" i="6"/>
  <c r="M138" i="6"/>
  <c r="J138" i="6"/>
  <c r="O136" i="6"/>
  <c r="N136" i="6"/>
  <c r="L136" i="6"/>
  <c r="K136" i="6"/>
  <c r="I136" i="6"/>
  <c r="H136" i="6"/>
  <c r="P135" i="6"/>
  <c r="M135" i="6"/>
  <c r="J135" i="6"/>
  <c r="P134" i="6"/>
  <c r="M134" i="6"/>
  <c r="J134" i="6"/>
  <c r="N132" i="6"/>
  <c r="L132" i="6"/>
  <c r="K132" i="6"/>
  <c r="I132" i="6"/>
  <c r="H132" i="6"/>
  <c r="M131" i="6"/>
  <c r="M132" i="6" s="1"/>
  <c r="J131" i="6"/>
  <c r="J132" i="6" s="1"/>
  <c r="O129" i="6"/>
  <c r="N129" i="6"/>
  <c r="L129" i="6"/>
  <c r="K129" i="6"/>
  <c r="I129" i="6"/>
  <c r="H129" i="6"/>
  <c r="P128" i="6"/>
  <c r="M128" i="6"/>
  <c r="J128" i="6"/>
  <c r="P127" i="6"/>
  <c r="M127" i="6"/>
  <c r="J127" i="6"/>
  <c r="P126" i="6"/>
  <c r="M126" i="6"/>
  <c r="J126" i="6"/>
  <c r="P125" i="6"/>
  <c r="M125" i="6"/>
  <c r="J125" i="6"/>
  <c r="P124" i="6"/>
  <c r="M124" i="6"/>
  <c r="J124" i="6"/>
  <c r="P123" i="6"/>
  <c r="M123" i="6"/>
  <c r="J123" i="6"/>
  <c r="P121" i="6"/>
  <c r="O121" i="6"/>
  <c r="N121" i="6"/>
  <c r="M121" i="6"/>
  <c r="L121" i="6"/>
  <c r="K121" i="6"/>
  <c r="I121" i="6"/>
  <c r="H121" i="6"/>
  <c r="J120" i="6"/>
  <c r="J121" i="6" s="1"/>
  <c r="I119" i="6"/>
  <c r="H119" i="6"/>
  <c r="P118" i="6"/>
  <c r="P119" i="6" s="1"/>
  <c r="M118" i="6"/>
  <c r="J118" i="6"/>
  <c r="J119" i="6" s="1"/>
  <c r="O116" i="6"/>
  <c r="N116" i="6"/>
  <c r="L116" i="6"/>
  <c r="K116" i="6"/>
  <c r="I116" i="6"/>
  <c r="H116" i="6"/>
  <c r="P115" i="6"/>
  <c r="P116" i="6" s="1"/>
  <c r="M115" i="6"/>
  <c r="M116" i="6" s="1"/>
  <c r="J115" i="6"/>
  <c r="J116" i="6" s="1"/>
  <c r="O113" i="6"/>
  <c r="N113" i="6"/>
  <c r="L113" i="6"/>
  <c r="K113" i="6"/>
  <c r="I113" i="6"/>
  <c r="H113" i="6"/>
  <c r="P112" i="6"/>
  <c r="P113" i="6" s="1"/>
  <c r="M112" i="6"/>
  <c r="M113" i="6" s="1"/>
  <c r="J112" i="6"/>
  <c r="J113" i="6" s="1"/>
  <c r="O110" i="6"/>
  <c r="N110" i="6"/>
  <c r="L110" i="6"/>
  <c r="K110" i="6"/>
  <c r="I110" i="6"/>
  <c r="H110" i="6"/>
  <c r="P109" i="6"/>
  <c r="M109" i="6"/>
  <c r="J109" i="6"/>
  <c r="P108" i="6"/>
  <c r="M108" i="6"/>
  <c r="J108" i="6"/>
  <c r="P107" i="6"/>
  <c r="M107" i="6"/>
  <c r="J107" i="6"/>
  <c r="O105" i="6"/>
  <c r="N105" i="6"/>
  <c r="L105" i="6"/>
  <c r="K105" i="6"/>
  <c r="I105" i="6"/>
  <c r="H105" i="6"/>
  <c r="P104" i="6"/>
  <c r="M104" i="6"/>
  <c r="J104" i="6"/>
  <c r="P103" i="6"/>
  <c r="M103" i="6"/>
  <c r="J103" i="6"/>
  <c r="O101" i="6"/>
  <c r="N101" i="6"/>
  <c r="L101" i="6"/>
  <c r="K101" i="6"/>
  <c r="I101" i="6"/>
  <c r="H101" i="6"/>
  <c r="P100" i="6"/>
  <c r="M100" i="6"/>
  <c r="J100" i="6"/>
  <c r="P99" i="6"/>
  <c r="M99" i="6"/>
  <c r="J99" i="6"/>
  <c r="O97" i="6"/>
  <c r="N97" i="6"/>
  <c r="L97" i="6"/>
  <c r="K97" i="6"/>
  <c r="I97" i="6"/>
  <c r="H97" i="6"/>
  <c r="P96" i="6"/>
  <c r="M96" i="6"/>
  <c r="J96" i="6"/>
  <c r="P95" i="6"/>
  <c r="M95" i="6"/>
  <c r="J95" i="6"/>
  <c r="P94" i="6"/>
  <c r="M94" i="6"/>
  <c r="J94" i="6"/>
  <c r="P93" i="6"/>
  <c r="M93" i="6"/>
  <c r="J93" i="6"/>
  <c r="P92" i="6"/>
  <c r="M92" i="6"/>
  <c r="J92" i="6"/>
  <c r="P91" i="6"/>
  <c r="M91" i="6"/>
  <c r="J91" i="6"/>
  <c r="P90" i="6"/>
  <c r="M90" i="6"/>
  <c r="J90" i="6"/>
  <c r="P89" i="6"/>
  <c r="M89" i="6"/>
  <c r="J89" i="6"/>
  <c r="P88" i="6"/>
  <c r="M88" i="6"/>
  <c r="J88" i="6"/>
  <c r="P87" i="6"/>
  <c r="M87" i="6"/>
  <c r="J87" i="6"/>
  <c r="P86" i="6"/>
  <c r="M86" i="6"/>
  <c r="J86" i="6"/>
  <c r="P85" i="6"/>
  <c r="M85" i="6"/>
  <c r="J85" i="6"/>
  <c r="P84" i="6"/>
  <c r="M84" i="6"/>
  <c r="J84" i="6"/>
  <c r="O82" i="6"/>
  <c r="O141" i="6" s="1"/>
  <c r="N82" i="6"/>
  <c r="N141" i="6" s="1"/>
  <c r="L82" i="6"/>
  <c r="L141" i="6" s="1"/>
  <c r="K82" i="6"/>
  <c r="K141" i="6" s="1"/>
  <c r="I82" i="6"/>
  <c r="H82" i="6"/>
  <c r="H141" i="6" s="1"/>
  <c r="P81" i="6"/>
  <c r="M81" i="6"/>
  <c r="J81" i="6"/>
  <c r="P80" i="6"/>
  <c r="M80" i="6"/>
  <c r="J80" i="6"/>
  <c r="P79" i="6"/>
  <c r="M79" i="6"/>
  <c r="J79" i="6"/>
  <c r="P78" i="6"/>
  <c r="M78" i="6"/>
  <c r="J78" i="6"/>
  <c r="P77" i="6"/>
  <c r="M77" i="6"/>
  <c r="J77" i="6"/>
  <c r="P76" i="6"/>
  <c r="M76" i="6"/>
  <c r="J76" i="6"/>
  <c r="P75" i="6"/>
  <c r="M75" i="6"/>
  <c r="J75" i="6"/>
  <c r="P74" i="6"/>
  <c r="M74" i="6"/>
  <c r="J74" i="6"/>
  <c r="P73" i="6"/>
  <c r="M73" i="6"/>
  <c r="J73" i="6"/>
  <c r="P72" i="6"/>
  <c r="M72" i="6"/>
  <c r="J72" i="6"/>
  <c r="P71" i="6"/>
  <c r="M71" i="6"/>
  <c r="J71" i="6"/>
  <c r="J70" i="6"/>
  <c r="P69" i="6"/>
  <c r="M69" i="6"/>
  <c r="J69" i="6"/>
  <c r="P68" i="6"/>
  <c r="M68" i="6"/>
  <c r="J68" i="6"/>
  <c r="P67" i="6"/>
  <c r="M67" i="6"/>
  <c r="J67" i="6"/>
  <c r="P66" i="6"/>
  <c r="M66" i="6"/>
  <c r="J66" i="6"/>
  <c r="P65" i="6"/>
  <c r="M65" i="6"/>
  <c r="J65" i="6"/>
  <c r="P64" i="6"/>
  <c r="M64" i="6"/>
  <c r="J64" i="6"/>
  <c r="P63" i="6"/>
  <c r="M63" i="6"/>
  <c r="J63" i="6"/>
  <c r="P62" i="6"/>
  <c r="M62" i="6"/>
  <c r="J62" i="6"/>
  <c r="P61" i="6"/>
  <c r="M61" i="6"/>
  <c r="J61" i="6"/>
  <c r="P60" i="6"/>
  <c r="M60" i="6"/>
  <c r="J60" i="6"/>
  <c r="P59" i="6"/>
  <c r="M59" i="6"/>
  <c r="J59" i="6"/>
  <c r="P58" i="6"/>
  <c r="M58" i="6"/>
  <c r="J58" i="6"/>
  <c r="P57" i="6"/>
  <c r="M57" i="6"/>
  <c r="J57" i="6"/>
  <c r="P56" i="6"/>
  <c r="M56" i="6"/>
  <c r="J56" i="6"/>
  <c r="P55" i="6"/>
  <c r="M55" i="6"/>
  <c r="J55" i="6"/>
  <c r="P54" i="6"/>
  <c r="M54" i="6"/>
  <c r="J54" i="6"/>
  <c r="P53" i="6"/>
  <c r="M53" i="6"/>
  <c r="J53" i="6"/>
  <c r="P52" i="6"/>
  <c r="M52" i="6"/>
  <c r="J52" i="6"/>
  <c r="P51" i="6"/>
  <c r="M51" i="6"/>
  <c r="J51" i="6"/>
  <c r="P50" i="6"/>
  <c r="M50" i="6"/>
  <c r="J50" i="6"/>
  <c r="P49" i="6"/>
  <c r="M49" i="6"/>
  <c r="J49" i="6"/>
  <c r="P48" i="6"/>
  <c r="M48" i="6"/>
  <c r="J48" i="6"/>
  <c r="P47" i="6"/>
  <c r="M47" i="6"/>
  <c r="J47" i="6"/>
  <c r="P46" i="6"/>
  <c r="M46" i="6"/>
  <c r="J46" i="6"/>
  <c r="P45" i="6"/>
  <c r="M45" i="6"/>
  <c r="J45" i="6"/>
  <c r="P44" i="6"/>
  <c r="M44" i="6"/>
  <c r="J44" i="6"/>
  <c r="P43" i="6"/>
  <c r="M43" i="6"/>
  <c r="J43" i="6"/>
  <c r="P42" i="6"/>
  <c r="M42" i="6"/>
  <c r="J42" i="6"/>
  <c r="P41" i="6"/>
  <c r="M41" i="6"/>
  <c r="J41" i="6"/>
  <c r="P40" i="6"/>
  <c r="M40" i="6"/>
  <c r="J40" i="6"/>
  <c r="P39" i="6"/>
  <c r="M39" i="6"/>
  <c r="J39" i="6"/>
  <c r="P38" i="6"/>
  <c r="M38" i="6"/>
  <c r="J38" i="6"/>
  <c r="P37" i="6"/>
  <c r="M37" i="6"/>
  <c r="J37" i="6"/>
  <c r="B35" i="6"/>
  <c r="C35" i="6" s="1"/>
  <c r="D35" i="6" s="1"/>
  <c r="E35" i="6" s="1"/>
  <c r="F35" i="6" s="1"/>
  <c r="G35" i="6" s="1"/>
  <c r="N34" i="6"/>
  <c r="K34" i="6"/>
  <c r="P25" i="6"/>
  <c r="H22" i="6"/>
  <c r="I141" i="6" l="1"/>
  <c r="P97" i="6"/>
  <c r="M101" i="6"/>
  <c r="M105" i="6"/>
  <c r="M97" i="6"/>
  <c r="M129" i="6"/>
  <c r="J136" i="6"/>
  <c r="P136" i="6"/>
  <c r="J140" i="6"/>
  <c r="J82" i="6"/>
  <c r="J141" i="6" s="1"/>
  <c r="P82" i="6"/>
  <c r="M82" i="6"/>
  <c r="J101" i="6"/>
  <c r="P101" i="6"/>
  <c r="J105" i="6"/>
  <c r="P105" i="6"/>
  <c r="J129" i="6"/>
  <c r="P129" i="6"/>
  <c r="M136" i="6"/>
  <c r="M140" i="6"/>
  <c r="P140" i="6"/>
  <c r="J110" i="6"/>
  <c r="P110" i="6"/>
  <c r="M110" i="6"/>
  <c r="O131" i="6"/>
  <c r="O132" i="6" s="1"/>
  <c r="J97" i="6"/>
  <c r="A158" i="5"/>
  <c r="O144" i="5"/>
  <c r="N144" i="5"/>
  <c r="L144" i="5"/>
  <c r="K144" i="5"/>
  <c r="I144" i="5"/>
  <c r="H144" i="5"/>
  <c r="P143" i="5"/>
  <c r="M143" i="5"/>
  <c r="J143" i="5"/>
  <c r="P142" i="5"/>
  <c r="M142" i="5"/>
  <c r="J142" i="5"/>
  <c r="O140" i="5"/>
  <c r="N140" i="5"/>
  <c r="L140" i="5"/>
  <c r="K140" i="5"/>
  <c r="I140" i="5"/>
  <c r="H140" i="5"/>
  <c r="P139" i="5"/>
  <c r="M139" i="5"/>
  <c r="J139" i="5"/>
  <c r="P138" i="5"/>
  <c r="M138" i="5"/>
  <c r="J138" i="5"/>
  <c r="N136" i="5"/>
  <c r="L136" i="5"/>
  <c r="K136" i="5"/>
  <c r="I136" i="5"/>
  <c r="H136" i="5"/>
  <c r="M135" i="5"/>
  <c r="O135" i="5" s="1"/>
  <c r="J135" i="5"/>
  <c r="J136" i="5" s="1"/>
  <c r="O133" i="5"/>
  <c r="N133" i="5"/>
  <c r="L133" i="5"/>
  <c r="K133" i="5"/>
  <c r="I133" i="5"/>
  <c r="H133" i="5"/>
  <c r="P132" i="5"/>
  <c r="M132" i="5"/>
  <c r="J132" i="5"/>
  <c r="P131" i="5"/>
  <c r="M131" i="5"/>
  <c r="J131" i="5"/>
  <c r="P130" i="5"/>
  <c r="M130" i="5"/>
  <c r="J130" i="5"/>
  <c r="P129" i="5"/>
  <c r="M129" i="5"/>
  <c r="J129" i="5"/>
  <c r="P128" i="5"/>
  <c r="M128" i="5"/>
  <c r="J128" i="5"/>
  <c r="P127" i="5"/>
  <c r="M127" i="5"/>
  <c r="M133" i="5" s="1"/>
  <c r="J127" i="5"/>
  <c r="P125" i="5"/>
  <c r="O125" i="5"/>
  <c r="N125" i="5"/>
  <c r="M125" i="5"/>
  <c r="L125" i="5"/>
  <c r="K125" i="5"/>
  <c r="I125" i="5"/>
  <c r="H125" i="5"/>
  <c r="J124" i="5"/>
  <c r="J125" i="5" s="1"/>
  <c r="O123" i="5"/>
  <c r="N123" i="5"/>
  <c r="L123" i="5"/>
  <c r="K123" i="5"/>
  <c r="I123" i="5"/>
  <c r="H123" i="5"/>
  <c r="P122" i="5"/>
  <c r="P123" i="5" s="1"/>
  <c r="M122" i="5"/>
  <c r="M123" i="5" s="1"/>
  <c r="J122" i="5"/>
  <c r="P121" i="5"/>
  <c r="M121" i="5"/>
  <c r="J121" i="5"/>
  <c r="O119" i="5"/>
  <c r="N119" i="5"/>
  <c r="L119" i="5"/>
  <c r="K119" i="5"/>
  <c r="I119" i="5"/>
  <c r="H119" i="5"/>
  <c r="P118" i="5"/>
  <c r="P119" i="5" s="1"/>
  <c r="M118" i="5"/>
  <c r="M119" i="5" s="1"/>
  <c r="J118" i="5"/>
  <c r="J119" i="5" s="1"/>
  <c r="O116" i="5"/>
  <c r="N116" i="5"/>
  <c r="L116" i="5"/>
  <c r="K116" i="5"/>
  <c r="J116" i="5"/>
  <c r="I116" i="5"/>
  <c r="H116" i="5"/>
  <c r="P115" i="5"/>
  <c r="P116" i="5" s="1"/>
  <c r="M115" i="5"/>
  <c r="M116" i="5" s="1"/>
  <c r="J115" i="5"/>
  <c r="O113" i="5"/>
  <c r="N113" i="5"/>
  <c r="L113" i="5"/>
  <c r="K113" i="5"/>
  <c r="I113" i="5"/>
  <c r="H113" i="5"/>
  <c r="P112" i="5"/>
  <c r="P113" i="5" s="1"/>
  <c r="M112" i="5"/>
  <c r="M113" i="5" s="1"/>
  <c r="J112" i="5"/>
  <c r="J113" i="5" s="1"/>
  <c r="O110" i="5"/>
  <c r="N110" i="5"/>
  <c r="L110" i="5"/>
  <c r="K110" i="5"/>
  <c r="I110" i="5"/>
  <c r="H110" i="5"/>
  <c r="P109" i="5"/>
  <c r="M109" i="5"/>
  <c r="J109" i="5"/>
  <c r="P108" i="5"/>
  <c r="P110" i="5" s="1"/>
  <c r="M108" i="5"/>
  <c r="J108" i="5"/>
  <c r="P107" i="5"/>
  <c r="M107" i="5"/>
  <c r="J107" i="5"/>
  <c r="O105" i="5"/>
  <c r="N105" i="5"/>
  <c r="L105" i="5"/>
  <c r="K105" i="5"/>
  <c r="I105" i="5"/>
  <c r="H105" i="5"/>
  <c r="P104" i="5"/>
  <c r="M104" i="5"/>
  <c r="J104" i="5"/>
  <c r="P103" i="5"/>
  <c r="M103" i="5"/>
  <c r="J103" i="5"/>
  <c r="O101" i="5"/>
  <c r="N101" i="5"/>
  <c r="L101" i="5"/>
  <c r="K101" i="5"/>
  <c r="I101" i="5"/>
  <c r="H101" i="5"/>
  <c r="P100" i="5"/>
  <c r="M100" i="5"/>
  <c r="J100" i="5"/>
  <c r="P99" i="5"/>
  <c r="M99" i="5"/>
  <c r="J99" i="5"/>
  <c r="O97" i="5"/>
  <c r="N97" i="5"/>
  <c r="L97" i="5"/>
  <c r="K97" i="5"/>
  <c r="I97" i="5"/>
  <c r="H97" i="5"/>
  <c r="P96" i="5"/>
  <c r="M96" i="5"/>
  <c r="J96" i="5"/>
  <c r="P95" i="5"/>
  <c r="M95" i="5"/>
  <c r="J95" i="5"/>
  <c r="P94" i="5"/>
  <c r="M94" i="5"/>
  <c r="J94" i="5"/>
  <c r="P93" i="5"/>
  <c r="M93" i="5"/>
  <c r="J93" i="5"/>
  <c r="P92" i="5"/>
  <c r="M92" i="5"/>
  <c r="J92" i="5"/>
  <c r="P91" i="5"/>
  <c r="M91" i="5"/>
  <c r="J91" i="5"/>
  <c r="P90" i="5"/>
  <c r="M90" i="5"/>
  <c r="J90" i="5"/>
  <c r="P89" i="5"/>
  <c r="M89" i="5"/>
  <c r="J89" i="5"/>
  <c r="P88" i="5"/>
  <c r="M88" i="5"/>
  <c r="J88" i="5"/>
  <c r="P87" i="5"/>
  <c r="M87" i="5"/>
  <c r="J87" i="5"/>
  <c r="P86" i="5"/>
  <c r="M86" i="5"/>
  <c r="J86" i="5"/>
  <c r="P85" i="5"/>
  <c r="M85" i="5"/>
  <c r="J85" i="5"/>
  <c r="P84" i="5"/>
  <c r="M84" i="5"/>
  <c r="J84" i="5"/>
  <c r="O82" i="5"/>
  <c r="N82" i="5"/>
  <c r="L82" i="5"/>
  <c r="K82" i="5"/>
  <c r="I82" i="5"/>
  <c r="H82" i="5"/>
  <c r="P81" i="5"/>
  <c r="M81" i="5"/>
  <c r="J81" i="5"/>
  <c r="P80" i="5"/>
  <c r="M80" i="5"/>
  <c r="J80" i="5"/>
  <c r="P79" i="5"/>
  <c r="M79" i="5"/>
  <c r="J79" i="5"/>
  <c r="P78" i="5"/>
  <c r="M78" i="5"/>
  <c r="J78" i="5"/>
  <c r="P77" i="5"/>
  <c r="M77" i="5"/>
  <c r="J77" i="5"/>
  <c r="P76" i="5"/>
  <c r="M76" i="5"/>
  <c r="J76" i="5"/>
  <c r="P75" i="5"/>
  <c r="M75" i="5"/>
  <c r="J75" i="5"/>
  <c r="P74" i="5"/>
  <c r="M74" i="5"/>
  <c r="J74" i="5"/>
  <c r="P73" i="5"/>
  <c r="M73" i="5"/>
  <c r="J73" i="5"/>
  <c r="P72" i="5"/>
  <c r="M72" i="5"/>
  <c r="J72" i="5"/>
  <c r="P71" i="5"/>
  <c r="M71" i="5"/>
  <c r="J71" i="5"/>
  <c r="J70" i="5"/>
  <c r="P69" i="5"/>
  <c r="M69" i="5"/>
  <c r="J69" i="5"/>
  <c r="P68" i="5"/>
  <c r="M68" i="5"/>
  <c r="J68" i="5"/>
  <c r="P67" i="5"/>
  <c r="M67" i="5"/>
  <c r="J67" i="5"/>
  <c r="P66" i="5"/>
  <c r="M66" i="5"/>
  <c r="J66" i="5"/>
  <c r="P65" i="5"/>
  <c r="M65" i="5"/>
  <c r="J65" i="5"/>
  <c r="P64" i="5"/>
  <c r="M64" i="5"/>
  <c r="J64" i="5"/>
  <c r="P63" i="5"/>
  <c r="M63" i="5"/>
  <c r="J63" i="5"/>
  <c r="P62" i="5"/>
  <c r="M62" i="5"/>
  <c r="J62" i="5"/>
  <c r="P61" i="5"/>
  <c r="M61" i="5"/>
  <c r="J61" i="5"/>
  <c r="P60" i="5"/>
  <c r="M60" i="5"/>
  <c r="J60" i="5"/>
  <c r="P59" i="5"/>
  <c r="M59" i="5"/>
  <c r="J59" i="5"/>
  <c r="P58" i="5"/>
  <c r="M58" i="5"/>
  <c r="J58" i="5"/>
  <c r="P57" i="5"/>
  <c r="M57" i="5"/>
  <c r="J57" i="5"/>
  <c r="P56" i="5"/>
  <c r="M56" i="5"/>
  <c r="J56" i="5"/>
  <c r="P55" i="5"/>
  <c r="M55" i="5"/>
  <c r="J55" i="5"/>
  <c r="P54" i="5"/>
  <c r="M54" i="5"/>
  <c r="J54" i="5"/>
  <c r="P53" i="5"/>
  <c r="M53" i="5"/>
  <c r="J53" i="5"/>
  <c r="P52" i="5"/>
  <c r="M52" i="5"/>
  <c r="J52" i="5"/>
  <c r="P51" i="5"/>
  <c r="M51" i="5"/>
  <c r="J51" i="5"/>
  <c r="P50" i="5"/>
  <c r="M50" i="5"/>
  <c r="J50" i="5"/>
  <c r="P49" i="5"/>
  <c r="M49" i="5"/>
  <c r="J49" i="5"/>
  <c r="P48" i="5"/>
  <c r="M48" i="5"/>
  <c r="J48" i="5"/>
  <c r="P47" i="5"/>
  <c r="M47" i="5"/>
  <c r="J47" i="5"/>
  <c r="P46" i="5"/>
  <c r="M46" i="5"/>
  <c r="J46" i="5"/>
  <c r="P45" i="5"/>
  <c r="M45" i="5"/>
  <c r="J45" i="5"/>
  <c r="P44" i="5"/>
  <c r="M44" i="5"/>
  <c r="J44" i="5"/>
  <c r="P43" i="5"/>
  <c r="M43" i="5"/>
  <c r="J43" i="5"/>
  <c r="P42" i="5"/>
  <c r="M42" i="5"/>
  <c r="J42" i="5"/>
  <c r="P41" i="5"/>
  <c r="M41" i="5"/>
  <c r="J41" i="5"/>
  <c r="P40" i="5"/>
  <c r="M40" i="5"/>
  <c r="J40" i="5"/>
  <c r="P39" i="5"/>
  <c r="M39" i="5"/>
  <c r="J39" i="5"/>
  <c r="P38" i="5"/>
  <c r="M38" i="5"/>
  <c r="J38" i="5"/>
  <c r="P37" i="5"/>
  <c r="M37" i="5"/>
  <c r="J37" i="5"/>
  <c r="B35" i="5"/>
  <c r="C35" i="5" s="1"/>
  <c r="D35" i="5" s="1"/>
  <c r="E35" i="5" s="1"/>
  <c r="F35" i="5" s="1"/>
  <c r="G35" i="5" s="1"/>
  <c r="N34" i="5"/>
  <c r="K34" i="5"/>
  <c r="P25" i="5"/>
  <c r="H22" i="5"/>
  <c r="A159" i="4"/>
  <c r="O145" i="4"/>
  <c r="N145" i="4"/>
  <c r="L145" i="4"/>
  <c r="K145" i="4"/>
  <c r="I145" i="4"/>
  <c r="H145" i="4"/>
  <c r="P144" i="4"/>
  <c r="M144" i="4"/>
  <c r="J144" i="4"/>
  <c r="P143" i="4"/>
  <c r="P145" i="4" s="1"/>
  <c r="M143" i="4"/>
  <c r="J143" i="4"/>
  <c r="O141" i="4"/>
  <c r="N141" i="4"/>
  <c r="L141" i="4"/>
  <c r="K141" i="4"/>
  <c r="I141" i="4"/>
  <c r="H141" i="4"/>
  <c r="P140" i="4"/>
  <c r="M140" i="4"/>
  <c r="J140" i="4"/>
  <c r="P139" i="4"/>
  <c r="P141" i="4" s="1"/>
  <c r="M139" i="4"/>
  <c r="J139" i="4"/>
  <c r="N137" i="4"/>
  <c r="L137" i="4"/>
  <c r="K137" i="4"/>
  <c r="I137" i="4"/>
  <c r="H137" i="4"/>
  <c r="M136" i="4"/>
  <c r="O136" i="4" s="1"/>
  <c r="J136" i="4"/>
  <c r="J137" i="4" s="1"/>
  <c r="O134" i="4"/>
  <c r="N134" i="4"/>
  <c r="L134" i="4"/>
  <c r="K134" i="4"/>
  <c r="I134" i="4"/>
  <c r="H134" i="4"/>
  <c r="P133" i="4"/>
  <c r="M133" i="4"/>
  <c r="J133" i="4"/>
  <c r="P132" i="4"/>
  <c r="M132" i="4"/>
  <c r="J132" i="4"/>
  <c r="P131" i="4"/>
  <c r="M131" i="4"/>
  <c r="J131" i="4"/>
  <c r="P130" i="4"/>
  <c r="M130" i="4"/>
  <c r="J130" i="4"/>
  <c r="P129" i="4"/>
  <c r="M129" i="4"/>
  <c r="J129" i="4"/>
  <c r="P128" i="4"/>
  <c r="M128" i="4"/>
  <c r="J128" i="4"/>
  <c r="P126" i="4"/>
  <c r="O126" i="4"/>
  <c r="N126" i="4"/>
  <c r="M126" i="4"/>
  <c r="L126" i="4"/>
  <c r="K126" i="4"/>
  <c r="I126" i="4"/>
  <c r="H126" i="4"/>
  <c r="J125" i="4"/>
  <c r="J126" i="4" s="1"/>
  <c r="O124" i="4"/>
  <c r="N124" i="4"/>
  <c r="L124" i="4"/>
  <c r="K124" i="4"/>
  <c r="I124" i="4"/>
  <c r="H124" i="4"/>
  <c r="P123" i="4"/>
  <c r="P124" i="4" s="1"/>
  <c r="M123" i="4"/>
  <c r="M124" i="4" s="1"/>
  <c r="J123" i="4"/>
  <c r="P122" i="4"/>
  <c r="M122" i="4"/>
  <c r="J122" i="4"/>
  <c r="J124" i="4" s="1"/>
  <c r="O120" i="4"/>
  <c r="N120" i="4"/>
  <c r="L120" i="4"/>
  <c r="K120" i="4"/>
  <c r="I120" i="4"/>
  <c r="H120" i="4"/>
  <c r="P119" i="4"/>
  <c r="P120" i="4" s="1"/>
  <c r="M119" i="4"/>
  <c r="M120" i="4" s="1"/>
  <c r="J119" i="4"/>
  <c r="J120" i="4" s="1"/>
  <c r="O117" i="4"/>
  <c r="N117" i="4"/>
  <c r="L117" i="4"/>
  <c r="K117" i="4"/>
  <c r="I117" i="4"/>
  <c r="H117" i="4"/>
  <c r="P116" i="4"/>
  <c r="P117" i="4" s="1"/>
  <c r="M116" i="4"/>
  <c r="M117" i="4" s="1"/>
  <c r="J116" i="4"/>
  <c r="J117" i="4" s="1"/>
  <c r="O114" i="4"/>
  <c r="N114" i="4"/>
  <c r="L114" i="4"/>
  <c r="K114" i="4"/>
  <c r="I114" i="4"/>
  <c r="H114" i="4"/>
  <c r="P113" i="4"/>
  <c r="P114" i="4" s="1"/>
  <c r="M113" i="4"/>
  <c r="M114" i="4" s="1"/>
  <c r="J113" i="4"/>
  <c r="J114" i="4" s="1"/>
  <c r="O111" i="4"/>
  <c r="N111" i="4"/>
  <c r="L111" i="4"/>
  <c r="K111" i="4"/>
  <c r="I111" i="4"/>
  <c r="H111" i="4"/>
  <c r="P110" i="4"/>
  <c r="M110" i="4"/>
  <c r="J110" i="4"/>
  <c r="P109" i="4"/>
  <c r="M109" i="4"/>
  <c r="J109" i="4"/>
  <c r="P108" i="4"/>
  <c r="P111" i="4" s="1"/>
  <c r="M108" i="4"/>
  <c r="J108" i="4"/>
  <c r="O106" i="4"/>
  <c r="N106" i="4"/>
  <c r="L106" i="4"/>
  <c r="K106" i="4"/>
  <c r="I106" i="4"/>
  <c r="H106" i="4"/>
  <c r="P105" i="4"/>
  <c r="M105" i="4"/>
  <c r="J105" i="4"/>
  <c r="P104" i="4"/>
  <c r="M104" i="4"/>
  <c r="J104" i="4"/>
  <c r="O102" i="4"/>
  <c r="N102" i="4"/>
  <c r="L102" i="4"/>
  <c r="K102" i="4"/>
  <c r="I102" i="4"/>
  <c r="H102" i="4"/>
  <c r="P101" i="4"/>
  <c r="M101" i="4"/>
  <c r="J101" i="4"/>
  <c r="P100" i="4"/>
  <c r="M100" i="4"/>
  <c r="J100" i="4"/>
  <c r="O98" i="4"/>
  <c r="N98" i="4"/>
  <c r="L98" i="4"/>
  <c r="K98" i="4"/>
  <c r="I98" i="4"/>
  <c r="H98" i="4"/>
  <c r="P97" i="4"/>
  <c r="M97" i="4"/>
  <c r="J97" i="4"/>
  <c r="P96" i="4"/>
  <c r="M96" i="4"/>
  <c r="J96" i="4"/>
  <c r="P95" i="4"/>
  <c r="M95" i="4"/>
  <c r="J95" i="4"/>
  <c r="P94" i="4"/>
  <c r="M94" i="4"/>
  <c r="J94" i="4"/>
  <c r="P93" i="4"/>
  <c r="M93" i="4"/>
  <c r="J93" i="4"/>
  <c r="P92" i="4"/>
  <c r="M92" i="4"/>
  <c r="J92" i="4"/>
  <c r="P91" i="4"/>
  <c r="M91" i="4"/>
  <c r="J91" i="4"/>
  <c r="P90" i="4"/>
  <c r="M90" i="4"/>
  <c r="J90" i="4"/>
  <c r="P89" i="4"/>
  <c r="M89" i="4"/>
  <c r="J89" i="4"/>
  <c r="P88" i="4"/>
  <c r="M88" i="4"/>
  <c r="J88" i="4"/>
  <c r="P87" i="4"/>
  <c r="M87" i="4"/>
  <c r="J87" i="4"/>
  <c r="P86" i="4"/>
  <c r="M86" i="4"/>
  <c r="J86" i="4"/>
  <c r="P85" i="4"/>
  <c r="M85" i="4"/>
  <c r="J85" i="4"/>
  <c r="P84" i="4"/>
  <c r="P98" i="4" s="1"/>
  <c r="M84" i="4"/>
  <c r="J84" i="4"/>
  <c r="O82" i="4"/>
  <c r="N82" i="4"/>
  <c r="L82" i="4"/>
  <c r="K82" i="4"/>
  <c r="I82" i="4"/>
  <c r="H82" i="4"/>
  <c r="P81" i="4"/>
  <c r="M81" i="4"/>
  <c r="J81" i="4"/>
  <c r="P80" i="4"/>
  <c r="M80" i="4"/>
  <c r="J80" i="4"/>
  <c r="P79" i="4"/>
  <c r="M79" i="4"/>
  <c r="J79" i="4"/>
  <c r="P78" i="4"/>
  <c r="M78" i="4"/>
  <c r="J78" i="4"/>
  <c r="P77" i="4"/>
  <c r="M77" i="4"/>
  <c r="J77" i="4"/>
  <c r="P76" i="4"/>
  <c r="M76" i="4"/>
  <c r="J76" i="4"/>
  <c r="P75" i="4"/>
  <c r="M75" i="4"/>
  <c r="J75" i="4"/>
  <c r="P74" i="4"/>
  <c r="M74" i="4"/>
  <c r="J74" i="4"/>
  <c r="P73" i="4"/>
  <c r="M73" i="4"/>
  <c r="J73" i="4"/>
  <c r="P72" i="4"/>
  <c r="M72" i="4"/>
  <c r="J72" i="4"/>
  <c r="P71" i="4"/>
  <c r="M71" i="4"/>
  <c r="J71" i="4"/>
  <c r="J70" i="4"/>
  <c r="P69" i="4"/>
  <c r="M69" i="4"/>
  <c r="J69" i="4"/>
  <c r="P68" i="4"/>
  <c r="M68" i="4"/>
  <c r="J68" i="4"/>
  <c r="P67" i="4"/>
  <c r="M67" i="4"/>
  <c r="J67" i="4"/>
  <c r="P66" i="4"/>
  <c r="M66" i="4"/>
  <c r="J66" i="4"/>
  <c r="P65" i="4"/>
  <c r="M65" i="4"/>
  <c r="J65" i="4"/>
  <c r="P64" i="4"/>
  <c r="M64" i="4"/>
  <c r="J64" i="4"/>
  <c r="P63" i="4"/>
  <c r="M63" i="4"/>
  <c r="J63" i="4"/>
  <c r="P62" i="4"/>
  <c r="M62" i="4"/>
  <c r="J62" i="4"/>
  <c r="P61" i="4"/>
  <c r="M61" i="4"/>
  <c r="J61" i="4"/>
  <c r="P60" i="4"/>
  <c r="M60" i="4"/>
  <c r="J60" i="4"/>
  <c r="P59" i="4"/>
  <c r="M59" i="4"/>
  <c r="J59" i="4"/>
  <c r="P58" i="4"/>
  <c r="M58" i="4"/>
  <c r="J58" i="4"/>
  <c r="P57" i="4"/>
  <c r="M57" i="4"/>
  <c r="J57" i="4"/>
  <c r="P56" i="4"/>
  <c r="M56" i="4"/>
  <c r="J56" i="4"/>
  <c r="P55" i="4"/>
  <c r="M55" i="4"/>
  <c r="J55" i="4"/>
  <c r="P54" i="4"/>
  <c r="M54" i="4"/>
  <c r="J54" i="4"/>
  <c r="P53" i="4"/>
  <c r="M53" i="4"/>
  <c r="J53" i="4"/>
  <c r="P52" i="4"/>
  <c r="M52" i="4"/>
  <c r="J52" i="4"/>
  <c r="P51" i="4"/>
  <c r="M51" i="4"/>
  <c r="J51" i="4"/>
  <c r="P50" i="4"/>
  <c r="M50" i="4"/>
  <c r="J50" i="4"/>
  <c r="P49" i="4"/>
  <c r="M49" i="4"/>
  <c r="J49" i="4"/>
  <c r="P48" i="4"/>
  <c r="M48" i="4"/>
  <c r="J48" i="4"/>
  <c r="P47" i="4"/>
  <c r="M47" i="4"/>
  <c r="J47" i="4"/>
  <c r="P46" i="4"/>
  <c r="M46" i="4"/>
  <c r="J46" i="4"/>
  <c r="P45" i="4"/>
  <c r="M45" i="4"/>
  <c r="J45" i="4"/>
  <c r="P44" i="4"/>
  <c r="M44" i="4"/>
  <c r="J44" i="4"/>
  <c r="P43" i="4"/>
  <c r="M43" i="4"/>
  <c r="J43" i="4"/>
  <c r="P42" i="4"/>
  <c r="M42" i="4"/>
  <c r="J42" i="4"/>
  <c r="P41" i="4"/>
  <c r="M41" i="4"/>
  <c r="J41" i="4"/>
  <c r="P40" i="4"/>
  <c r="M40" i="4"/>
  <c r="J40" i="4"/>
  <c r="P39" i="4"/>
  <c r="M39" i="4"/>
  <c r="J39" i="4"/>
  <c r="P38" i="4"/>
  <c r="M38" i="4"/>
  <c r="J38" i="4"/>
  <c r="P37" i="4"/>
  <c r="M37" i="4"/>
  <c r="J37" i="4"/>
  <c r="B35" i="4"/>
  <c r="C35" i="4" s="1"/>
  <c r="D35" i="4" s="1"/>
  <c r="E35" i="4" s="1"/>
  <c r="F35" i="4" s="1"/>
  <c r="G35" i="4" s="1"/>
  <c r="N34" i="4"/>
  <c r="K34" i="4"/>
  <c r="P25" i="4"/>
  <c r="H22" i="4"/>
  <c r="A159" i="3"/>
  <c r="O145" i="3"/>
  <c r="N145" i="3"/>
  <c r="L145" i="3"/>
  <c r="K145" i="3"/>
  <c r="I145" i="3"/>
  <c r="H145" i="3"/>
  <c r="P144" i="3"/>
  <c r="M144" i="3"/>
  <c r="J144" i="3"/>
  <c r="P143" i="3"/>
  <c r="M143" i="3"/>
  <c r="J143" i="3"/>
  <c r="O141" i="3"/>
  <c r="N141" i="3"/>
  <c r="L141" i="3"/>
  <c r="K141" i="3"/>
  <c r="I141" i="3"/>
  <c r="H141" i="3"/>
  <c r="P140" i="3"/>
  <c r="M140" i="3"/>
  <c r="J140" i="3"/>
  <c r="P139" i="3"/>
  <c r="M139" i="3"/>
  <c r="J139" i="3"/>
  <c r="N137" i="3"/>
  <c r="L137" i="3"/>
  <c r="K137" i="3"/>
  <c r="I137" i="3"/>
  <c r="H137" i="3"/>
  <c r="M136" i="3"/>
  <c r="M137" i="3" s="1"/>
  <c r="J136" i="3"/>
  <c r="J137" i="3" s="1"/>
  <c r="O134" i="3"/>
  <c r="N134" i="3"/>
  <c r="L134" i="3"/>
  <c r="K134" i="3"/>
  <c r="I134" i="3"/>
  <c r="H134" i="3"/>
  <c r="P133" i="3"/>
  <c r="M133" i="3"/>
  <c r="J133" i="3"/>
  <c r="P132" i="3"/>
  <c r="M132" i="3"/>
  <c r="J132" i="3"/>
  <c r="P131" i="3"/>
  <c r="M131" i="3"/>
  <c r="J131" i="3"/>
  <c r="P130" i="3"/>
  <c r="M130" i="3"/>
  <c r="J130" i="3"/>
  <c r="P129" i="3"/>
  <c r="M129" i="3"/>
  <c r="J129" i="3"/>
  <c r="P128" i="3"/>
  <c r="M128" i="3"/>
  <c r="J128" i="3"/>
  <c r="P126" i="3"/>
  <c r="O126" i="3"/>
  <c r="N126" i="3"/>
  <c r="M126" i="3"/>
  <c r="L126" i="3"/>
  <c r="K126" i="3"/>
  <c r="I126" i="3"/>
  <c r="H126" i="3"/>
  <c r="J125" i="3"/>
  <c r="J126" i="3" s="1"/>
  <c r="O124" i="3"/>
  <c r="N124" i="3"/>
  <c r="L124" i="3"/>
  <c r="K124" i="3"/>
  <c r="I124" i="3"/>
  <c r="H124" i="3"/>
  <c r="P123" i="3"/>
  <c r="P124" i="3" s="1"/>
  <c r="M123" i="3"/>
  <c r="M124" i="3" s="1"/>
  <c r="J123" i="3"/>
  <c r="P122" i="3"/>
  <c r="M122" i="3"/>
  <c r="J122" i="3"/>
  <c r="O120" i="3"/>
  <c r="N120" i="3"/>
  <c r="L120" i="3"/>
  <c r="K120" i="3"/>
  <c r="I120" i="3"/>
  <c r="H120" i="3"/>
  <c r="P119" i="3"/>
  <c r="P120" i="3" s="1"/>
  <c r="M119" i="3"/>
  <c r="M120" i="3" s="1"/>
  <c r="J119" i="3"/>
  <c r="J120" i="3" s="1"/>
  <c r="O117" i="3"/>
  <c r="N117" i="3"/>
  <c r="L117" i="3"/>
  <c r="K117" i="3"/>
  <c r="I117" i="3"/>
  <c r="H117" i="3"/>
  <c r="P116" i="3"/>
  <c r="P117" i="3" s="1"/>
  <c r="M116" i="3"/>
  <c r="M117" i="3" s="1"/>
  <c r="J116" i="3"/>
  <c r="J117" i="3" s="1"/>
  <c r="O114" i="3"/>
  <c r="N114" i="3"/>
  <c r="L114" i="3"/>
  <c r="K114" i="3"/>
  <c r="I114" i="3"/>
  <c r="H114" i="3"/>
  <c r="P113" i="3"/>
  <c r="P114" i="3" s="1"/>
  <c r="M113" i="3"/>
  <c r="M114" i="3" s="1"/>
  <c r="J113" i="3"/>
  <c r="J114" i="3" s="1"/>
  <c r="O111" i="3"/>
  <c r="N111" i="3"/>
  <c r="L111" i="3"/>
  <c r="K111" i="3"/>
  <c r="I111" i="3"/>
  <c r="H111" i="3"/>
  <c r="P110" i="3"/>
  <c r="M110" i="3"/>
  <c r="J110" i="3"/>
  <c r="P109" i="3"/>
  <c r="M109" i="3"/>
  <c r="J109" i="3"/>
  <c r="P108" i="3"/>
  <c r="M108" i="3"/>
  <c r="J108" i="3"/>
  <c r="O106" i="3"/>
  <c r="N106" i="3"/>
  <c r="L106" i="3"/>
  <c r="K106" i="3"/>
  <c r="I106" i="3"/>
  <c r="H106" i="3"/>
  <c r="P105" i="3"/>
  <c r="M105" i="3"/>
  <c r="J105" i="3"/>
  <c r="P104" i="3"/>
  <c r="M104" i="3"/>
  <c r="J104" i="3"/>
  <c r="O102" i="3"/>
  <c r="N102" i="3"/>
  <c r="L102" i="3"/>
  <c r="K102" i="3"/>
  <c r="I102" i="3"/>
  <c r="H102" i="3"/>
  <c r="P101" i="3"/>
  <c r="M101" i="3"/>
  <c r="J101" i="3"/>
  <c r="P100" i="3"/>
  <c r="M100" i="3"/>
  <c r="J100" i="3"/>
  <c r="O98" i="3"/>
  <c r="N98" i="3"/>
  <c r="L98" i="3"/>
  <c r="K98" i="3"/>
  <c r="I98" i="3"/>
  <c r="H98" i="3"/>
  <c r="P97" i="3"/>
  <c r="M97" i="3"/>
  <c r="J97" i="3"/>
  <c r="P96" i="3"/>
  <c r="M96" i="3"/>
  <c r="J96" i="3"/>
  <c r="P95" i="3"/>
  <c r="M95" i="3"/>
  <c r="J95" i="3"/>
  <c r="P94" i="3"/>
  <c r="M94" i="3"/>
  <c r="J94" i="3"/>
  <c r="P93" i="3"/>
  <c r="M93" i="3"/>
  <c r="J93" i="3"/>
  <c r="P92" i="3"/>
  <c r="M92" i="3"/>
  <c r="J92" i="3"/>
  <c r="P91" i="3"/>
  <c r="M91" i="3"/>
  <c r="J91" i="3"/>
  <c r="P90" i="3"/>
  <c r="M90" i="3"/>
  <c r="J90" i="3"/>
  <c r="P89" i="3"/>
  <c r="M89" i="3"/>
  <c r="J89" i="3"/>
  <c r="P88" i="3"/>
  <c r="M88" i="3"/>
  <c r="J88" i="3"/>
  <c r="P87" i="3"/>
  <c r="M87" i="3"/>
  <c r="J87" i="3"/>
  <c r="P86" i="3"/>
  <c r="M86" i="3"/>
  <c r="J86" i="3"/>
  <c r="P85" i="3"/>
  <c r="M85" i="3"/>
  <c r="J85" i="3"/>
  <c r="P84" i="3"/>
  <c r="M84" i="3"/>
  <c r="J84" i="3"/>
  <c r="O82" i="3"/>
  <c r="N82" i="3"/>
  <c r="L82" i="3"/>
  <c r="K82" i="3"/>
  <c r="I82" i="3"/>
  <c r="H82" i="3"/>
  <c r="P81" i="3"/>
  <c r="M81" i="3"/>
  <c r="J81" i="3"/>
  <c r="P80" i="3"/>
  <c r="M80" i="3"/>
  <c r="J80" i="3"/>
  <c r="P79" i="3"/>
  <c r="M79" i="3"/>
  <c r="J79" i="3"/>
  <c r="P78" i="3"/>
  <c r="M78" i="3"/>
  <c r="J78" i="3"/>
  <c r="P77" i="3"/>
  <c r="M77" i="3"/>
  <c r="J77" i="3"/>
  <c r="P76" i="3"/>
  <c r="M76" i="3"/>
  <c r="J76" i="3"/>
  <c r="P75" i="3"/>
  <c r="M75" i="3"/>
  <c r="J75" i="3"/>
  <c r="P74" i="3"/>
  <c r="M74" i="3"/>
  <c r="J74" i="3"/>
  <c r="P73" i="3"/>
  <c r="M73" i="3"/>
  <c r="J73" i="3"/>
  <c r="P72" i="3"/>
  <c r="M72" i="3"/>
  <c r="J72" i="3"/>
  <c r="P71" i="3"/>
  <c r="M71" i="3"/>
  <c r="J71" i="3"/>
  <c r="J70" i="3"/>
  <c r="P69" i="3"/>
  <c r="M69" i="3"/>
  <c r="J69" i="3"/>
  <c r="P68" i="3"/>
  <c r="M68" i="3"/>
  <c r="J68" i="3"/>
  <c r="P67" i="3"/>
  <c r="M67" i="3"/>
  <c r="J67" i="3"/>
  <c r="P66" i="3"/>
  <c r="M66" i="3"/>
  <c r="J66" i="3"/>
  <c r="P65" i="3"/>
  <c r="M65" i="3"/>
  <c r="J65" i="3"/>
  <c r="P64" i="3"/>
  <c r="M64" i="3"/>
  <c r="J64" i="3"/>
  <c r="P63" i="3"/>
  <c r="M63" i="3"/>
  <c r="J63" i="3"/>
  <c r="P62" i="3"/>
  <c r="M62" i="3"/>
  <c r="J62" i="3"/>
  <c r="P61" i="3"/>
  <c r="M61" i="3"/>
  <c r="J61" i="3"/>
  <c r="P60" i="3"/>
  <c r="M60" i="3"/>
  <c r="J60" i="3"/>
  <c r="P59" i="3"/>
  <c r="M59" i="3"/>
  <c r="J59" i="3"/>
  <c r="P58" i="3"/>
  <c r="M58" i="3"/>
  <c r="J58" i="3"/>
  <c r="P57" i="3"/>
  <c r="M57" i="3"/>
  <c r="J57" i="3"/>
  <c r="P56" i="3"/>
  <c r="M56" i="3"/>
  <c r="J56" i="3"/>
  <c r="P55" i="3"/>
  <c r="M55" i="3"/>
  <c r="J55" i="3"/>
  <c r="P54" i="3"/>
  <c r="M54" i="3"/>
  <c r="J54" i="3"/>
  <c r="P53" i="3"/>
  <c r="M53" i="3"/>
  <c r="J53" i="3"/>
  <c r="P52" i="3"/>
  <c r="M52" i="3"/>
  <c r="J52" i="3"/>
  <c r="P51" i="3"/>
  <c r="M51" i="3"/>
  <c r="J51" i="3"/>
  <c r="P50" i="3"/>
  <c r="M50" i="3"/>
  <c r="J50" i="3"/>
  <c r="P49" i="3"/>
  <c r="M49" i="3"/>
  <c r="J49" i="3"/>
  <c r="P48" i="3"/>
  <c r="M48" i="3"/>
  <c r="J48" i="3"/>
  <c r="P47" i="3"/>
  <c r="M47" i="3"/>
  <c r="J47" i="3"/>
  <c r="P46" i="3"/>
  <c r="M46" i="3"/>
  <c r="J46" i="3"/>
  <c r="P45" i="3"/>
  <c r="M45" i="3"/>
  <c r="J45" i="3"/>
  <c r="P44" i="3"/>
  <c r="M44" i="3"/>
  <c r="J44" i="3"/>
  <c r="P43" i="3"/>
  <c r="M43" i="3"/>
  <c r="J43" i="3"/>
  <c r="P42" i="3"/>
  <c r="M42" i="3"/>
  <c r="J42" i="3"/>
  <c r="P41" i="3"/>
  <c r="M41" i="3"/>
  <c r="J41" i="3"/>
  <c r="P40" i="3"/>
  <c r="M40" i="3"/>
  <c r="J40" i="3"/>
  <c r="P39" i="3"/>
  <c r="M39" i="3"/>
  <c r="J39" i="3"/>
  <c r="P38" i="3"/>
  <c r="M38" i="3"/>
  <c r="J38" i="3"/>
  <c r="P37" i="3"/>
  <c r="M37" i="3"/>
  <c r="J37" i="3"/>
  <c r="B35" i="3"/>
  <c r="C35" i="3" s="1"/>
  <c r="D35" i="3" s="1"/>
  <c r="E35" i="3" s="1"/>
  <c r="F35" i="3" s="1"/>
  <c r="G35" i="3" s="1"/>
  <c r="N34" i="3"/>
  <c r="K34" i="3"/>
  <c r="P25" i="3"/>
  <c r="H22" i="3"/>
  <c r="J141" i="4" l="1"/>
  <c r="J145" i="4"/>
  <c r="M141" i="6"/>
  <c r="J98" i="4"/>
  <c r="J110" i="5"/>
  <c r="P141" i="6"/>
  <c r="J82" i="4"/>
  <c r="M82" i="4"/>
  <c r="M82" i="5"/>
  <c r="M145" i="5" s="1"/>
  <c r="M134" i="4"/>
  <c r="P82" i="4"/>
  <c r="J140" i="5"/>
  <c r="J144" i="5"/>
  <c r="M110" i="5"/>
  <c r="P140" i="5"/>
  <c r="P144" i="5"/>
  <c r="P131" i="6"/>
  <c r="P132" i="6" s="1"/>
  <c r="M101" i="5"/>
  <c r="M105" i="5"/>
  <c r="K145" i="5"/>
  <c r="N145" i="5"/>
  <c r="J82" i="5"/>
  <c r="P82" i="5"/>
  <c r="I145" i="5"/>
  <c r="L145" i="5"/>
  <c r="O145" i="5"/>
  <c r="M97" i="5"/>
  <c r="J101" i="5"/>
  <c r="P101" i="5"/>
  <c r="J105" i="5"/>
  <c r="P105" i="5"/>
  <c r="J123" i="5"/>
  <c r="J133" i="5"/>
  <c r="P133" i="5"/>
  <c r="M140" i="5"/>
  <c r="M144" i="5"/>
  <c r="J97" i="5"/>
  <c r="P97" i="5"/>
  <c r="H145" i="5"/>
  <c r="O136" i="5"/>
  <c r="P135" i="5"/>
  <c r="P136" i="5" s="1"/>
  <c r="M136" i="5"/>
  <c r="J111" i="4"/>
  <c r="H146" i="4"/>
  <c r="K146" i="4"/>
  <c r="N146" i="4"/>
  <c r="I146" i="4"/>
  <c r="L146" i="4"/>
  <c r="O146" i="4"/>
  <c r="J134" i="4"/>
  <c r="P134" i="4"/>
  <c r="M141" i="4"/>
  <c r="M145" i="4"/>
  <c r="J102" i="4"/>
  <c r="P102" i="4"/>
  <c r="J106" i="4"/>
  <c r="P106" i="4"/>
  <c r="P146" i="4" s="1"/>
  <c r="M98" i="4"/>
  <c r="M102" i="4"/>
  <c r="M106" i="4"/>
  <c r="M111" i="4"/>
  <c r="O137" i="4"/>
  <c r="P136" i="4"/>
  <c r="P137" i="4" s="1"/>
  <c r="M137" i="4"/>
  <c r="M98" i="3"/>
  <c r="J134" i="3"/>
  <c r="P134" i="3"/>
  <c r="M141" i="3"/>
  <c r="M145" i="3"/>
  <c r="H146" i="3"/>
  <c r="K146" i="3"/>
  <c r="N146" i="3"/>
  <c r="P98" i="3"/>
  <c r="J102" i="3"/>
  <c r="P102" i="3"/>
  <c r="J106" i="3"/>
  <c r="P106" i="3"/>
  <c r="J111" i="3"/>
  <c r="P111" i="3"/>
  <c r="M111" i="3"/>
  <c r="J124" i="3"/>
  <c r="J141" i="3"/>
  <c r="P141" i="3"/>
  <c r="J145" i="3"/>
  <c r="P145" i="3"/>
  <c r="M82" i="3"/>
  <c r="P82" i="3"/>
  <c r="M134" i="3"/>
  <c r="L146" i="3"/>
  <c r="O146" i="3"/>
  <c r="M102" i="3"/>
  <c r="M106" i="3"/>
  <c r="O136" i="3"/>
  <c r="O137" i="3" s="1"/>
  <c r="J82" i="3"/>
  <c r="I146" i="3"/>
  <c r="J98" i="3"/>
  <c r="J65" i="2"/>
  <c r="J69" i="2" s="1"/>
  <c r="I65" i="2"/>
  <c r="I69" i="2" s="1"/>
  <c r="H65" i="2"/>
  <c r="H69" i="2" s="1"/>
  <c r="A83" i="2"/>
  <c r="J68" i="2"/>
  <c r="I68" i="2"/>
  <c r="H68" i="2"/>
  <c r="B35" i="2"/>
  <c r="C35" i="2" s="1"/>
  <c r="D35" i="2" s="1"/>
  <c r="E35" i="2" s="1"/>
  <c r="F35" i="2" s="1"/>
  <c r="G35" i="2" s="1"/>
  <c r="P136" i="3" l="1"/>
  <c r="P137" i="3" s="1"/>
  <c r="P146" i="3"/>
  <c r="P145" i="5"/>
  <c r="J146" i="4"/>
  <c r="J145" i="5"/>
  <c r="M146" i="4"/>
  <c r="J146" i="3"/>
  <c r="M146" i="3"/>
</calcChain>
</file>

<file path=xl/sharedStrings.xml><?xml version="1.0" encoding="utf-8"?>
<sst xmlns="http://schemas.openxmlformats.org/spreadsheetml/2006/main" count="11641" uniqueCount="312">
  <si>
    <t>к Порядку составления, утверждения</t>
  </si>
  <si>
    <t xml:space="preserve">и ведения бюджетных смет Администрации </t>
  </si>
  <si>
    <t>Прионежского муниципального района</t>
  </si>
  <si>
    <t>и казенных учреждений, находящихся</t>
  </si>
  <si>
    <t>в ведении Администрации Прионежского</t>
  </si>
  <si>
    <t>муниципального района</t>
  </si>
  <si>
    <t>УТВЕРЖДАЮ</t>
  </si>
  <si>
    <t>(наименование должности лица, согласующего бюджетную смету)</t>
  </si>
  <si>
    <t>Администрация Прионежского муниципального района</t>
  </si>
  <si>
    <t>(наименование главного распорядителя (распорядителя) бюджетных средств; учреждения)</t>
  </si>
  <si>
    <t xml:space="preserve">             (подпись)                        (расшифровка подписи)</t>
  </si>
  <si>
    <t>КОДЫ</t>
  </si>
  <si>
    <t>Форма по ОКУД</t>
  </si>
  <si>
    <t>0501012</t>
  </si>
  <si>
    <t>Дата</t>
  </si>
  <si>
    <t>по ОКПО</t>
  </si>
  <si>
    <t>Получатель бюджетных средств</t>
  </si>
  <si>
    <t>Распорядитель бюджетных средств</t>
  </si>
  <si>
    <t>Главный распорядитель бюджетных средств</t>
  </si>
  <si>
    <t>Глава по БК</t>
  </si>
  <si>
    <t>015</t>
  </si>
  <si>
    <t>Наименование бюджета</t>
  </si>
  <si>
    <t>по ОКТМО</t>
  </si>
  <si>
    <t xml:space="preserve">Единица измерения: </t>
  </si>
  <si>
    <t>руб.</t>
  </si>
  <si>
    <t>по ОКЕЙ</t>
  </si>
  <si>
    <t>Наименование показателя (детализация кода бюджетной классификации)</t>
  </si>
  <si>
    <t>РЗ</t>
  </si>
  <si>
    <t>ПР</t>
  </si>
  <si>
    <t>ЦСР</t>
  </si>
  <si>
    <t>Вид расхода</t>
  </si>
  <si>
    <t>Детализация</t>
  </si>
  <si>
    <t>Вид целевых средств</t>
  </si>
  <si>
    <t>Средства местного бюджета (КЦ 1000)</t>
  </si>
  <si>
    <t>07</t>
  </si>
  <si>
    <t>02</t>
  </si>
  <si>
    <t>0220270210</t>
  </si>
  <si>
    <t>111</t>
  </si>
  <si>
    <t>1000</t>
  </si>
  <si>
    <t>112</t>
  </si>
  <si>
    <t>214000</t>
  </si>
  <si>
    <t>Услуги связи (телефон)</t>
  </si>
  <si>
    <t>Начисления на выплаты по оплате труда</t>
  </si>
  <si>
    <t>244</t>
  </si>
  <si>
    <t>221100</t>
  </si>
  <si>
    <t>247</t>
  </si>
  <si>
    <t>223100</t>
  </si>
  <si>
    <t>Электроэнергия</t>
  </si>
  <si>
    <t>223200</t>
  </si>
  <si>
    <t>Холодное водоснабжение</t>
  </si>
  <si>
    <t>223300</t>
  </si>
  <si>
    <t>Водоотведение</t>
  </si>
  <si>
    <t>223400</t>
  </si>
  <si>
    <t>Обращение с твердыми коммунальными отходами (вывоз ТБО)</t>
  </si>
  <si>
    <t>223500</t>
  </si>
  <si>
    <t>Санитарная и противопожарная (дезинфекция, дезинсекция, дератизация, газация, огнезащитная) обработка помещений</t>
  </si>
  <si>
    <t>225600</t>
  </si>
  <si>
    <t>225700</t>
  </si>
  <si>
    <t>Другие расходы</t>
  </si>
  <si>
    <t>225900</t>
  </si>
  <si>
    <t>226400</t>
  </si>
  <si>
    <t>226800</t>
  </si>
  <si>
    <t>226900</t>
  </si>
  <si>
    <t>Другие расходы стоимостью до 3000,00 рублей</t>
  </si>
  <si>
    <t>310900</t>
  </si>
  <si>
    <t>Приобретение строительных материалов</t>
  </si>
  <si>
    <t>344000</t>
  </si>
  <si>
    <t>Увеличение стоимости прочих оборотных запасов (материалов)</t>
  </si>
  <si>
    <t>346000</t>
  </si>
  <si>
    <t>Налог на имущство</t>
  </si>
  <si>
    <t>851</t>
  </si>
  <si>
    <t>291200</t>
  </si>
  <si>
    <t>291300</t>
  </si>
  <si>
    <t>226700</t>
  </si>
  <si>
    <t>Директор</t>
  </si>
  <si>
    <t>(уполномоченное лицо)</t>
  </si>
  <si>
    <t>(подпись)</t>
  </si>
  <si>
    <t>(расшифровка подписи)</t>
  </si>
  <si>
    <t>(исполнитель)</t>
  </si>
  <si>
    <t>Г.Н. Шемет</t>
  </si>
  <si>
    <t>Приложение № 1</t>
  </si>
  <si>
    <t>от 09 августа  2022 № 831</t>
  </si>
  <si>
    <t xml:space="preserve"> (№, дата, справки об изменении ЛБО)</t>
  </si>
  <si>
    <t>Муниципальное общеобразовательное учреждение "Средняя общеобразовательная школа № 44"</t>
  </si>
  <si>
    <t>Администрация Прионежского муниципального района Республики Карелия</t>
  </si>
  <si>
    <t>Бюджет Прионежского муниципального района</t>
  </si>
  <si>
    <t>Сумма на первый год планового периода</t>
  </si>
  <si>
    <t>Сумма на второй год планового периода</t>
  </si>
  <si>
    <t xml:space="preserve">Заработная плата </t>
  </si>
  <si>
    <t>Расходы по оплате проезда к месту отпуска и обратно отдельным категориям лиц (для лиц, работающих в районах Крайнего Севера и приравненных к ним местностям, и членов их семей)</t>
  </si>
  <si>
    <t>Транспортные услуги</t>
  </si>
  <si>
    <t>222000</t>
  </si>
  <si>
    <t>Услуги связи (почта)</t>
  </si>
  <si>
    <t>221300</t>
  </si>
  <si>
    <t>Содержание, обслуживание помещений и сетей инженерно-технического обеспечения</t>
  </si>
  <si>
    <t xml:space="preserve">Охрана ведомственная, вневедомственная, пожарная </t>
  </si>
  <si>
    <t>Мероприятия по переподготовке и повышению квалификации кадров</t>
  </si>
  <si>
    <t>Медицинский осмотр работников учреждения, за исключением водителей трансртных средств</t>
  </si>
  <si>
    <t>Социальные пособия и компенсации персоналу в денежной форме (пособие за первые три дня временной нетрудоспособности за счет средств работодателя)</t>
  </si>
  <si>
    <t>266100</t>
  </si>
  <si>
    <t>Социальные пособия и компенсации персоналу в денежной форме (ежемесячные компенсационные выплаты в размере 50 рублей сотрудникам (работникам), находящимся в отпуске по уходу за ребенком до остижения им возраста 3 лет)</t>
  </si>
  <si>
    <t>266200</t>
  </si>
  <si>
    <t>Увеличение стоимости лекарственных препаратов и материало, применяемых в медецинских целях</t>
  </si>
  <si>
    <t>341000</t>
  </si>
  <si>
    <t>Топливо и ГСМ</t>
  </si>
  <si>
    <t>343000</t>
  </si>
  <si>
    <t>Мягкий инвентарь</t>
  </si>
  <si>
    <t>345000</t>
  </si>
  <si>
    <t>Отопление, горячее водоснабжение и газоснабжение</t>
  </si>
  <si>
    <t>Итого по КЦ 1000 (0702)</t>
  </si>
  <si>
    <t xml:space="preserve">Субсидии местным бюджетам на реализацию мероприятий государственной программы Республики Карелия "Совершенствование социальной защиты" в целях организации адресной социальной помощи семьям, имеющим детей" (КЦ24316) </t>
  </si>
  <si>
    <t>Пособия по социальной помощи населению в натуральной форме</t>
  </si>
  <si>
    <t>10</t>
  </si>
  <si>
    <t>03</t>
  </si>
  <si>
    <t>0320243210</t>
  </si>
  <si>
    <t>323</t>
  </si>
  <si>
    <t>263000</t>
  </si>
  <si>
    <t>24316</t>
  </si>
  <si>
    <t>Итого по КЦ 24316</t>
  </si>
  <si>
    <t>Всего</t>
  </si>
  <si>
    <t>И.А. Сидорова</t>
  </si>
  <si>
    <t>Гл.бухгалтер  МУ "ЦБ № 1"</t>
  </si>
  <si>
    <t>И.В.Ананьева</t>
  </si>
  <si>
    <t>Главный экономист ПЭО МУ "ЦБ № 1"</t>
  </si>
  <si>
    <t>Е. Л. Герасимова</t>
  </si>
  <si>
    <t>Главы Администрации Прионежского муниципального района</t>
  </si>
  <si>
    <t>"17" декабря 2024 г.</t>
  </si>
  <si>
    <t>БЮДЖЕТНАЯ СМЕТА НА 2025 ФИНАНСОВЫЙ ГОД И ПЛАНОВЫЙ ПЕРИОД 2026 И 2027 ГОДОВ</t>
  </si>
  <si>
    <t>№  015/00402/002  от  17  декабря  2024 года</t>
  </si>
  <si>
    <t>Сумма на текущий 2025 год</t>
  </si>
  <si>
    <t>Приложение № 2</t>
  </si>
  <si>
    <t>Глава Администрации Прионежского муниципального района</t>
  </si>
  <si>
    <t>Г. Н. Шемет</t>
  </si>
  <si>
    <t xml:space="preserve"> (расшифровка подписи)</t>
  </si>
  <si>
    <t xml:space="preserve">                                                 (№, дата, справки об изменении ЛБО)</t>
  </si>
  <si>
    <t>изменения(+;-)</t>
  </si>
  <si>
    <t>Итого</t>
  </si>
  <si>
    <t>Средства местного бюджета (КЦ 1000) 0702</t>
  </si>
  <si>
    <t>Техническое обслуживание внутренних сетей отопления и горячего водоснабжения</t>
  </si>
  <si>
    <t>225200</t>
  </si>
  <si>
    <t>Текущий ремонт помещений и сетей инженерно-технического обеспечения</t>
  </si>
  <si>
    <t>225800</t>
  </si>
  <si>
    <t>Аттестация</t>
  </si>
  <si>
    <t>Обязательное страхование автогражданской ответственности</t>
  </si>
  <si>
    <t>Расходы на оплату услуг по страхованию здоровья</t>
  </si>
  <si>
    <t>Приобретение предметов длительного пользования (оборудование, мебель, компьютерная техника и т.п) стоимостью свыше 3000 рублей</t>
  </si>
  <si>
    <t>310100</t>
  </si>
  <si>
    <t>Увеличение стоимости лекарственных препаратов и материалов, применяемых в медицинских целях</t>
  </si>
  <si>
    <t>Увеличение стоимости прочих оборотных запасов однократного применения</t>
  </si>
  <si>
    <t>349100</t>
  </si>
  <si>
    <t>Земельный налог, в том числе в период строительства объекта</t>
  </si>
  <si>
    <t>Штрафы за нарушение законодательства о налогах и сборах, законодательства о страховых взносах</t>
  </si>
  <si>
    <t>853</t>
  </si>
  <si>
    <t>Иные выплаты текущего характера физическим лицам (возмещение убытков, вреда и судебных издержек)</t>
  </si>
  <si>
    <t>Транспортный налог</t>
  </si>
  <si>
    <t>852</t>
  </si>
  <si>
    <t>Штрафы за нарушение законодательства о закупках и нарушенияе условий контракта (договоров)</t>
  </si>
  <si>
    <t>831</t>
  </si>
  <si>
    <t>293000</t>
  </si>
  <si>
    <t>Другие экономические санкции</t>
  </si>
  <si>
    <t>295000</t>
  </si>
  <si>
    <t>Иные выплаты текущего характера организациям (возмещение убытков, вред и судебных издержек)</t>
  </si>
  <si>
    <t>297100</t>
  </si>
  <si>
    <t>0400072910</t>
  </si>
  <si>
    <t>0920070260</t>
  </si>
  <si>
    <t>Итого по КЦ 1000</t>
  </si>
  <si>
    <t>Субвенция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24424219000219)</t>
  </si>
  <si>
    <t>Заработная плата</t>
  </si>
  <si>
    <t>0220242190</t>
  </si>
  <si>
    <t>211000</t>
  </si>
  <si>
    <t>119</t>
  </si>
  <si>
    <t>213000</t>
  </si>
  <si>
    <t>Услуги связи (интернет)</t>
  </si>
  <si>
    <t>221200</t>
  </si>
  <si>
    <t>Приобретение предметов длительного пользования (оборудование, мебель, компьютерная техника и т.п.) стоимостью свыше 3000,00 руб.</t>
  </si>
  <si>
    <t>Комплектование библиотечного фонда</t>
  </si>
  <si>
    <t>310200</t>
  </si>
  <si>
    <t>Увеличение стоимости прочих материальных запасов однократного применения</t>
  </si>
  <si>
    <t>05</t>
  </si>
  <si>
    <t>23424219000219</t>
  </si>
  <si>
    <t>Итого по КЦ 24424219000219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</si>
  <si>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(КЦ 24-53030-00000-00000)</t>
  </si>
  <si>
    <t>0220253030</t>
  </si>
  <si>
    <t>24-53030-00000-00000</t>
  </si>
  <si>
    <t>Итого по КЦ 24-53030-00000-00000</t>
  </si>
  <si>
    <t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государственных, муниципальных общеобразовательных организаций, профессиональных образовательных организацийх                                                                                 (КЦ 24-50500-00000-00000 )</t>
  </si>
  <si>
    <t>0220250500</t>
  </si>
  <si>
    <t xml:space="preserve">24-50500-00000-00000 </t>
  </si>
  <si>
    <t>Субвенции на осуществление государственных полномочий РеспубликиКарелия по представлению предусмотренных пунктом 5 части 1 статьи 9 Закона Республики Карелия от 20 декабря 2013 гоа № 1755_ЗРК "Об образовании" мер социальной поддержки и социального обслуживания (КЦ 24424210000210)</t>
  </si>
  <si>
    <t>0220242100</t>
  </si>
  <si>
    <t>23424210000210</t>
  </si>
  <si>
    <t>Итого по КЦ 24424210000210</t>
  </si>
  <si>
    <t>Субвенции на 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 в организа</t>
  </si>
  <si>
    <t>04</t>
  </si>
  <si>
    <t>0220142030</t>
  </si>
  <si>
    <t>23424203000203</t>
  </si>
  <si>
    <t>Итого по КЦ 23424203000203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</si>
  <si>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24-53040-00000-00002)</t>
  </si>
  <si>
    <t>02202L3040</t>
  </si>
  <si>
    <t>24-53040-00000-00002</t>
  </si>
  <si>
    <t>Итого по КЦ 24-53040-00000-00002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</si>
  <si>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24-53040-00000-00000)</t>
  </si>
  <si>
    <t>24-53040-00000-00000</t>
  </si>
  <si>
    <t>Итого по КЦ 24-53040-00000-00000</t>
  </si>
  <si>
    <t xml:space="preserve">Субсидия на реализацию мероприятий государственной программы Республики Карелия "Совершенствование социальной защиты граждан" в целях организации адресной социальной помощи семьям, имеющим детей (КЦ 24434321000316) </t>
  </si>
  <si>
    <t>Итого по КЦ 24434321000316</t>
  </si>
  <si>
    <t>03202S3210</t>
  </si>
  <si>
    <t>Субсидия местным бюджетам на реализацию мероприятий государственной программы Республики Карелия "Совершенствование социальной защиты граждан" (КЦ 2343432000321)</t>
  </si>
  <si>
    <t>09</t>
  </si>
  <si>
    <t>0220243210</t>
  </si>
  <si>
    <t>2343432000321</t>
  </si>
  <si>
    <t>02202S3210</t>
  </si>
  <si>
    <t>Итого по КЦ 2343432000321</t>
  </si>
  <si>
    <t>Иные межбюджетные трансферты на компенсацию затрат, связанных с освобождением членов семей постоянно проживающих на территории Республики Карелия граждан, призванных военным комиссариатом Республики Карелия на военную службу по мобилизации, а также  гражд</t>
  </si>
  <si>
    <t>Продукты питания</t>
  </si>
  <si>
    <t>01</t>
  </si>
  <si>
    <t>0220175040</t>
  </si>
  <si>
    <t>342000</t>
  </si>
  <si>
    <t>234475040П0514</t>
  </si>
  <si>
    <t>Итого по КЦ 234475040П0514</t>
  </si>
  <si>
    <t xml:space="preserve">Субсидии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 (КЦ 23-51790-00000-00000) </t>
  </si>
  <si>
    <t>022ЕВ51790</t>
  </si>
  <si>
    <t>23-51790-00000-00000</t>
  </si>
  <si>
    <t>Итого по КЦ 23-51790-00000-00000</t>
  </si>
  <si>
    <t xml:space="preserve">Субсидии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 (КЦ 24-51790-00000-00000) </t>
  </si>
  <si>
    <t>24-51790-00000-00000</t>
  </si>
  <si>
    <t>Итого по КЦ 24-51790-00000-00000</t>
  </si>
  <si>
    <t>И.В. Ананьева</t>
  </si>
  <si>
    <t>Е.Л. Герасимова</t>
  </si>
  <si>
    <t>"15" января 2025 г.</t>
  </si>
  <si>
    <t>ИЗМЕНЕНИЕ К БЮДЖЕТНОЙ СМЕТЕ НА 2025 ФИНАНСОВЫЙ ГОД И ПЛАНОВЫЙ ПЕРИОД 2026 И 2027 ГОДОВ</t>
  </si>
  <si>
    <t>на 17.12.2024 г</t>
  </si>
  <si>
    <t>№№ 015/00402/003 от</t>
  </si>
  <si>
    <t>на 15.01.2025 г</t>
  </si>
  <si>
    <t>"17" января 2025 г.</t>
  </si>
  <si>
    <t>№№ 015/00402/005 от</t>
  </si>
  <si>
    <t>Субвенции на осуществление государственных полномочий РеспубликиКарелия по представлению предусмотренных пунктом 5 части 1 статьи 9 Закона Республики Карелия от 20 декабря 2013 гоа № 1755_ЗРК "Об образовании" мер социальной поддержки и социального обслуживания (КЦ 254242100000210)</t>
  </si>
  <si>
    <t>Итого по КЦ 254242100000210</t>
  </si>
  <si>
    <t>"21" января 2025 г.</t>
  </si>
  <si>
    <t>№№ 015/00402/006 от</t>
  </si>
  <si>
    <t>на 17.01.2025 г</t>
  </si>
  <si>
    <t>Субвенция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254242190000219)</t>
  </si>
  <si>
    <t>Итого по КЦ 254242190000219</t>
  </si>
  <si>
    <t>"29" января 2025 г.</t>
  </si>
  <si>
    <t>на 21.01.2025 г</t>
  </si>
  <si>
    <t>Итого по КЦ 25-53040-00000-00000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</si>
  <si>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25-53040-00000-00000)</t>
  </si>
  <si>
    <t>№№  015/00402/007; 015/00402/008 от</t>
  </si>
  <si>
    <t>25-53040-00000-00000</t>
  </si>
  <si>
    <t xml:space="preserve">Субсидия на реализацию мероприятий государственной программы Республики Карелия "Совершенствование социальной защиты граждан" в целях организации адресной социальной помощи семьям, имеющим детей (КЦ 254343210000316) </t>
  </si>
  <si>
    <t>Итого по КЦ 254343210000316</t>
  </si>
  <si>
    <t>"03" февраля 2025 г.</t>
  </si>
  <si>
    <t>№№  015/00402/009; 015/00402/010 от</t>
  </si>
  <si>
    <t>на 29.01.2025 г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</si>
  <si>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(КЦ 2553030X298570000000)</t>
  </si>
  <si>
    <t>Итого по КЦ 2553030X298570000000</t>
  </si>
  <si>
    <t>022Ю653030</t>
  </si>
  <si>
    <t>2553030X298570000000</t>
  </si>
  <si>
    <t xml:space="preserve">Субсидия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(КЦ 25-51790-00000-00000) </t>
  </si>
  <si>
    <t>25-51790-00000-00000</t>
  </si>
  <si>
    <t>Итого по КЦ 25-51790-00000-00000</t>
  </si>
  <si>
    <t>022Ю651790</t>
  </si>
  <si>
    <t>"07" февраля 2025 г.</t>
  </si>
  <si>
    <t>№№  015/00402/012 от</t>
  </si>
  <si>
    <t>на 03.02.2025 г</t>
  </si>
  <si>
    <t>"12" февраля 2025 г.</t>
  </si>
  <si>
    <t>№№  015/00402/019 от</t>
  </si>
  <si>
    <t>на 07.02.2025 г</t>
  </si>
  <si>
    <t xml:space="preserve"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 (КЦ 2550500X298320000000) </t>
  </si>
  <si>
    <t>022Ю650500</t>
  </si>
  <si>
    <t>2550500X298320000000</t>
  </si>
  <si>
    <t>Итого по КЦ 2550500X298320000000</t>
  </si>
  <si>
    <t>на 12.02.2025 г</t>
  </si>
  <si>
    <t>"13" февраля 2025 г.</t>
  </si>
  <si>
    <t>№№  015/00402/020, 015/00402/021 от</t>
  </si>
  <si>
    <t>на 13.02.2025 г</t>
  </si>
  <si>
    <t>"18" февраля 2025 г.</t>
  </si>
  <si>
    <t>№ 015/00402/024 от</t>
  </si>
  <si>
    <t>на 18.02.2025 г</t>
  </si>
  <si>
    <t>"24" февраля 2025 г.</t>
  </si>
  <si>
    <t>№№ 015/00402/028, 015/00402/029 от</t>
  </si>
  <si>
    <t>"19" марта 2025 г.</t>
  </si>
  <si>
    <t>на 24.02.2025 г</t>
  </si>
  <si>
    <t>№№ 015/00402/040 от</t>
  </si>
  <si>
    <t>"26" марта 2025 г.</t>
  </si>
  <si>
    <t>№ 015/00402/047     от</t>
  </si>
  <si>
    <t>на 19.03.2025 г</t>
  </si>
  <si>
    <t>Ведущий экономист ПЭО МУ "ЦБ № 1"</t>
  </si>
  <si>
    <t>С.В.Филимонова</t>
  </si>
  <si>
    <t>на 26.03.2025 г</t>
  </si>
  <si>
    <t>№№  015/00402/049, 015/00402/050    от</t>
  </si>
  <si>
    <t>"28" марта 2025 г.</t>
  </si>
  <si>
    <t>"02" апреля 2025 г.</t>
  </si>
  <si>
    <t>№ 015/00402/190    от</t>
  </si>
  <si>
    <t>на 28.03.2025 г</t>
  </si>
  <si>
    <t>"24" апреля 2025 г.</t>
  </si>
  <si>
    <t>№ 015/00402/206    от</t>
  </si>
  <si>
    <t>на 02.04.2025 г</t>
  </si>
  <si>
    <t>И.о. Главы Администрации Прионежского муниципального района</t>
  </si>
  <si>
    <t>Е.А. Кондратьева</t>
  </si>
  <si>
    <t>на 24.04.2025 г</t>
  </si>
  <si>
    <t>"25" апреля 2025 г.</t>
  </si>
  <si>
    <t>№ 015/00402/207    от</t>
  </si>
  <si>
    <t>"28" апреля 2025 г.</t>
  </si>
  <si>
    <t>№ 015/00402/208    от</t>
  </si>
  <si>
    <t>на 25.04.2025 г</t>
  </si>
  <si>
    <t>на 28.04.2025 г</t>
  </si>
  <si>
    <t>"05" мая 2025 г.</t>
  </si>
  <si>
    <t>№ 015/00402/292    от</t>
  </si>
  <si>
    <t>"06" мая 2025 г.</t>
  </si>
  <si>
    <t>№№ 015/00402/293, 015/00402/294  от</t>
  </si>
  <si>
    <t>на 05.05.2025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</si>
</sst>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Calibri"/>
      <family val="2"/>
    </font>
    <font>
      <sz val="12"/>
      <color indexed="8"/>
      <name val="Calibri"/>
      <family val="2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</font>
    <font>
      <b/>
      <sz val="12"/>
      <color indexed="8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31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31"/>
      </patternFill>
    </fill>
    <fill>
      <patternFill patternType="solid">
        <fgColor indexed="15"/>
        <bgColor indexed="64"/>
      </patternFill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</cellStyleXfs>
  <cellXfs count="139">
    <xf numFmtId="0" fontId="0" fillId="0" borderId="0" xfId="0"/>
    <xf numFmtId="0" fontId="1" fillId="0" borderId="0" xfId="3" applyFont="1"/>
    <xf numFmtId="0" fontId="1" fillId="0" borderId="0" xfId="3" applyFont="1" applyAlignment="1">
      <alignment horizontal="right"/>
    </xf>
    <xf numFmtId="0" fontId="2" fillId="0" borderId="0" xfId="3" applyFont="1" applyAlignment="1"/>
    <xf numFmtId="0" fontId="7" fillId="3" borderId="0" xfId="1" applyFont="1" applyFill="1" applyAlignment="1">
      <alignment horizontal="center"/>
    </xf>
    <xf numFmtId="49" fontId="1" fillId="0" borderId="0" xfId="3" applyNumberFormat="1" applyFont="1"/>
    <xf numFmtId="0" fontId="8" fillId="0" borderId="0" xfId="3" applyFont="1" applyAlignment="1">
      <alignment horizontal="left"/>
    </xf>
    <xf numFmtId="0" fontId="6" fillId="0" borderId="0" xfId="3" applyAlignment="1"/>
    <xf numFmtId="0" fontId="7" fillId="3" borderId="0" xfId="1" applyFont="1" applyFill="1" applyBorder="1" applyAlignment="1">
      <alignment horizontal="center"/>
    </xf>
    <xf numFmtId="0" fontId="6" fillId="0" borderId="0" xfId="3" applyAlignment="1">
      <alignment horizontal="center"/>
    </xf>
    <xf numFmtId="49" fontId="4" fillId="0" borderId="5" xfId="3" applyNumberFormat="1" applyFont="1" applyBorder="1" applyAlignment="1">
      <alignment horizontal="center"/>
    </xf>
    <xf numFmtId="14" fontId="4" fillId="0" borderId="5" xfId="3" applyNumberFormat="1" applyFont="1" applyBorder="1" applyAlignment="1">
      <alignment horizontal="center"/>
    </xf>
    <xf numFmtId="0" fontId="1" fillId="0" borderId="0" xfId="3" applyFont="1" applyAlignment="1">
      <alignment horizontal="center"/>
    </xf>
    <xf numFmtId="0" fontId="4" fillId="0" borderId="5" xfId="3" applyFont="1" applyBorder="1" applyAlignment="1">
      <alignment horizontal="center"/>
    </xf>
    <xf numFmtId="0" fontId="1" fillId="0" borderId="0" xfId="3" applyFont="1" applyBorder="1" applyAlignment="1">
      <alignment wrapText="1"/>
    </xf>
    <xf numFmtId="0" fontId="1" fillId="0" borderId="0" xfId="3" applyFont="1" applyBorder="1" applyAlignment="1"/>
    <xf numFmtId="0" fontId="1" fillId="0" borderId="6" xfId="3" applyFont="1" applyBorder="1" applyAlignment="1"/>
    <xf numFmtId="0" fontId="1" fillId="0" borderId="0" xfId="3" applyFont="1" applyBorder="1" applyAlignment="1">
      <alignment horizontal="right"/>
    </xf>
    <xf numFmtId="0" fontId="1" fillId="0" borderId="6" xfId="3" applyFont="1" applyBorder="1"/>
    <xf numFmtId="0" fontId="1" fillId="0" borderId="0" xfId="3" applyFont="1" applyAlignment="1"/>
    <xf numFmtId="0" fontId="1" fillId="0" borderId="7" xfId="3" applyFont="1" applyBorder="1" applyAlignment="1">
      <alignment horizontal="center" vertical="center" wrapText="1"/>
    </xf>
    <xf numFmtId="0" fontId="1" fillId="0" borderId="8" xfId="3" applyFont="1" applyBorder="1" applyAlignment="1">
      <alignment horizontal="center" vertical="center" wrapText="1"/>
    </xf>
    <xf numFmtId="0" fontId="1" fillId="0" borderId="9" xfId="3" applyFont="1" applyBorder="1" applyAlignment="1">
      <alignment horizontal="center" vertical="center" wrapText="1"/>
    </xf>
    <xf numFmtId="0" fontId="1" fillId="0" borderId="10" xfId="3" applyFont="1" applyBorder="1" applyAlignment="1">
      <alignment horizontal="center" vertical="center" wrapText="1"/>
    </xf>
    <xf numFmtId="0" fontId="1" fillId="0" borderId="5" xfId="3" applyFont="1" applyBorder="1" applyAlignment="1">
      <alignment horizontal="center" vertical="center" wrapText="1"/>
    </xf>
    <xf numFmtId="0" fontId="1" fillId="0" borderId="5" xfId="3" applyFont="1" applyBorder="1" applyAlignment="1">
      <alignment horizontal="center"/>
    </xf>
    <xf numFmtId="0" fontId="1" fillId="0" borderId="11" xfId="3" applyFont="1" applyBorder="1" applyAlignment="1">
      <alignment horizontal="center"/>
    </xf>
    <xf numFmtId="0" fontId="3" fillId="0" borderId="10" xfId="3" applyFont="1" applyFill="1" applyBorder="1" applyAlignment="1">
      <alignment horizontal="center" vertical="center" wrapText="1"/>
    </xf>
    <xf numFmtId="49" fontId="3" fillId="0" borderId="5" xfId="3" applyNumberFormat="1" applyFont="1" applyFill="1" applyBorder="1" applyAlignment="1">
      <alignment horizontal="center" vertical="center" wrapText="1"/>
    </xf>
    <xf numFmtId="49" fontId="3" fillId="0" borderId="5" xfId="3" applyNumberFormat="1" applyFont="1" applyFill="1" applyBorder="1" applyAlignment="1">
      <alignment horizontal="center" vertical="center"/>
    </xf>
    <xf numFmtId="0" fontId="3" fillId="0" borderId="5" xfId="3" applyFont="1" applyFill="1" applyBorder="1" applyAlignment="1">
      <alignment horizontal="center" vertical="center" wrapText="1"/>
    </xf>
    <xf numFmtId="0" fontId="3" fillId="0" borderId="5" xfId="3" applyFont="1" applyFill="1" applyBorder="1" applyAlignment="1">
      <alignment horizontal="center"/>
    </xf>
    <xf numFmtId="4" fontId="3" fillId="0" borderId="5" xfId="3" applyNumberFormat="1" applyFont="1" applyFill="1" applyBorder="1" applyAlignment="1">
      <alignment horizontal="right" vertical="distributed" wrapText="1"/>
    </xf>
    <xf numFmtId="4" fontId="3" fillId="0" borderId="11" xfId="3" applyNumberFormat="1" applyFont="1" applyFill="1" applyBorder="1" applyAlignment="1">
      <alignment horizontal="right" vertical="distributed" wrapText="1"/>
    </xf>
    <xf numFmtId="0" fontId="1" fillId="0" borderId="0" xfId="3" applyFont="1" applyFill="1" applyAlignment="1"/>
    <xf numFmtId="49" fontId="3" fillId="0" borderId="10" xfId="3" applyNumberFormat="1" applyFont="1" applyFill="1" applyBorder="1" applyAlignment="1">
      <alignment horizontal="center" vertical="center" wrapText="1"/>
    </xf>
    <xf numFmtId="4" fontId="3" fillId="0" borderId="5" xfId="3" applyNumberFormat="1" applyFont="1" applyFill="1" applyBorder="1" applyAlignment="1">
      <alignment horizontal="right" vertical="distributed"/>
    </xf>
    <xf numFmtId="4" fontId="3" fillId="0" borderId="11" xfId="3" applyNumberFormat="1" applyFont="1" applyFill="1" applyBorder="1" applyAlignment="1">
      <alignment horizontal="right" vertical="distributed"/>
    </xf>
    <xf numFmtId="49" fontId="3" fillId="0" borderId="10" xfId="1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/>
    </xf>
    <xf numFmtId="4" fontId="10" fillId="0" borderId="5" xfId="3" applyNumberFormat="1" applyFont="1" applyFill="1" applyBorder="1" applyAlignment="1">
      <alignment horizontal="right" vertical="distributed"/>
    </xf>
    <xf numFmtId="4" fontId="10" fillId="0" borderId="11" xfId="3" applyNumberFormat="1" applyFont="1" applyFill="1" applyBorder="1" applyAlignment="1">
      <alignment horizontal="right" vertical="distributed"/>
    </xf>
    <xf numFmtId="0" fontId="3" fillId="0" borderId="0" xfId="1" applyFont="1" applyFill="1" applyAlignment="1"/>
    <xf numFmtId="49" fontId="10" fillId="0" borderId="5" xfId="3" applyNumberFormat="1" applyFont="1" applyFill="1" applyBorder="1" applyAlignment="1">
      <alignment horizontal="center" vertical="center" wrapText="1"/>
    </xf>
    <xf numFmtId="49" fontId="3" fillId="0" borderId="5" xfId="3" applyNumberFormat="1" applyFont="1" applyFill="1" applyBorder="1" applyAlignment="1">
      <alignment horizontal="center"/>
    </xf>
    <xf numFmtId="4" fontId="7" fillId="5" borderId="5" xfId="3" applyNumberFormat="1" applyFont="1" applyFill="1" applyBorder="1" applyAlignment="1">
      <alignment horizontal="right" vertical="distributed" wrapText="1"/>
    </xf>
    <xf numFmtId="4" fontId="7" fillId="5" borderId="11" xfId="3" applyNumberFormat="1" applyFont="1" applyFill="1" applyBorder="1" applyAlignment="1">
      <alignment horizontal="right" vertical="distributed" wrapText="1"/>
    </xf>
    <xf numFmtId="0" fontId="1" fillId="3" borderId="0" xfId="3" applyFont="1" applyFill="1" applyAlignment="1"/>
    <xf numFmtId="0" fontId="1" fillId="3" borderId="0" xfId="3" applyFont="1" applyFill="1"/>
    <xf numFmtId="0" fontId="1" fillId="6" borderId="0" xfId="3" applyFont="1" applyFill="1" applyAlignment="1"/>
    <xf numFmtId="4" fontId="3" fillId="0" borderId="5" xfId="1" applyNumberFormat="1" applyFont="1" applyFill="1" applyBorder="1" applyAlignment="1">
      <alignment horizontal="right" vertical="center" wrapText="1"/>
    </xf>
    <xf numFmtId="4" fontId="1" fillId="0" borderId="5" xfId="3" applyNumberFormat="1" applyFont="1" applyFill="1" applyBorder="1" applyAlignment="1"/>
    <xf numFmtId="4" fontId="1" fillId="0" borderId="11" xfId="3" applyNumberFormat="1" applyFont="1" applyFill="1" applyBorder="1" applyAlignment="1"/>
    <xf numFmtId="0" fontId="1" fillId="0" borderId="0" xfId="3" applyFont="1" applyFill="1"/>
    <xf numFmtId="4" fontId="7" fillId="5" borderId="13" xfId="1" applyNumberFormat="1" applyFont="1" applyFill="1" applyBorder="1" applyAlignment="1">
      <alignment horizontal="right" vertical="center" wrapText="1"/>
    </xf>
    <xf numFmtId="4" fontId="7" fillId="5" borderId="14" xfId="1" applyNumberFormat="1" applyFont="1" applyFill="1" applyBorder="1" applyAlignment="1">
      <alignment horizontal="right" vertical="center" wrapText="1"/>
    </xf>
    <xf numFmtId="0" fontId="1" fillId="0" borderId="0" xfId="3" applyFont="1" applyBorder="1" applyAlignment="1">
      <alignment horizontal="center" vertical="center" wrapText="1"/>
    </xf>
    <xf numFmtId="0" fontId="1" fillId="0" borderId="0" xfId="3" applyFont="1" applyBorder="1" applyAlignment="1">
      <alignment horizontal="center" vertical="center"/>
    </xf>
    <xf numFmtId="0" fontId="2" fillId="0" borderId="0" xfId="3" applyFont="1" applyBorder="1" applyAlignment="1">
      <alignment horizontal="center" vertical="center"/>
    </xf>
    <xf numFmtId="4" fontId="7" fillId="5" borderId="15" xfId="3" applyNumberFormat="1" applyFont="1" applyFill="1" applyBorder="1" applyAlignment="1">
      <alignment vertical="distributed"/>
    </xf>
    <xf numFmtId="4" fontId="7" fillId="5" borderId="16" xfId="3" applyNumberFormat="1" applyFont="1" applyFill="1" applyBorder="1" applyAlignment="1">
      <alignment vertical="distributed"/>
    </xf>
    <xf numFmtId="4" fontId="7" fillId="5" borderId="17" xfId="3" applyNumberFormat="1" applyFont="1" applyFill="1" applyBorder="1" applyAlignment="1">
      <alignment vertical="distributed"/>
    </xf>
    <xf numFmtId="4" fontId="1" fillId="0" borderId="0" xfId="3" applyNumberFormat="1" applyFont="1"/>
    <xf numFmtId="0" fontId="11" fillId="0" borderId="3" xfId="3" applyFont="1" applyBorder="1"/>
    <xf numFmtId="0" fontId="11" fillId="0" borderId="0" xfId="3" applyFont="1" applyBorder="1"/>
    <xf numFmtId="0" fontId="11" fillId="0" borderId="1" xfId="3" applyFont="1" applyBorder="1"/>
    <xf numFmtId="0" fontId="11" fillId="0" borderId="1" xfId="3" applyFont="1" applyBorder="1" applyAlignment="1"/>
    <xf numFmtId="0" fontId="1" fillId="0" borderId="2" xfId="3" applyFont="1" applyBorder="1" applyAlignment="1"/>
    <xf numFmtId="0" fontId="1" fillId="0" borderId="0" xfId="3" applyFont="1" applyBorder="1" applyAlignment="1">
      <alignment horizontal="center"/>
    </xf>
    <xf numFmtId="0" fontId="1" fillId="0" borderId="0" xfId="3" applyFont="1" applyBorder="1"/>
    <xf numFmtId="0" fontId="1" fillId="0" borderId="1" xfId="3" applyFont="1" applyBorder="1"/>
    <xf numFmtId="0" fontId="1" fillId="0" borderId="1" xfId="3" applyFont="1" applyBorder="1" applyAlignment="1"/>
    <xf numFmtId="0" fontId="11" fillId="0" borderId="0" xfId="3" applyFont="1"/>
    <xf numFmtId="0" fontId="1" fillId="0" borderId="3" xfId="3" applyFont="1" applyBorder="1" applyAlignment="1"/>
    <xf numFmtId="0" fontId="1" fillId="0" borderId="3" xfId="3" applyFont="1" applyBorder="1" applyAlignment="1">
      <alignment horizontal="center"/>
    </xf>
    <xf numFmtId="0" fontId="6" fillId="0" borderId="0" xfId="3"/>
    <xf numFmtId="0" fontId="6" fillId="0" borderId="0" xfId="3" applyAlignment="1">
      <alignment horizontal="right"/>
    </xf>
    <xf numFmtId="0" fontId="15" fillId="0" borderId="3" xfId="3" applyFont="1" applyBorder="1" applyAlignment="1"/>
    <xf numFmtId="0" fontId="6" fillId="0" borderId="0" xfId="3" applyBorder="1"/>
    <xf numFmtId="0" fontId="6" fillId="0" borderId="5" xfId="3" applyBorder="1"/>
    <xf numFmtId="0" fontId="6" fillId="0" borderId="5" xfId="3" applyBorder="1" applyAlignment="1">
      <alignment horizontal="right"/>
    </xf>
    <xf numFmtId="164" fontId="6" fillId="0" borderId="5" xfId="3" applyNumberFormat="1" applyBorder="1" applyAlignment="1">
      <alignment horizontal="right"/>
    </xf>
    <xf numFmtId="0" fontId="16" fillId="0" borderId="3" xfId="3" applyFont="1" applyBorder="1"/>
    <xf numFmtId="0" fontId="6" fillId="0" borderId="3" xfId="3" applyBorder="1"/>
    <xf numFmtId="0" fontId="17" fillId="0" borderId="18" xfId="3" applyFont="1" applyBorder="1"/>
    <xf numFmtId="0" fontId="6" fillId="0" borderId="18" xfId="3" applyBorder="1"/>
    <xf numFmtId="0" fontId="18" fillId="0" borderId="5" xfId="3" applyFont="1" applyBorder="1" applyAlignment="1">
      <alignment horizontal="center" vertical="center" wrapText="1"/>
    </xf>
    <xf numFmtId="0" fontId="18" fillId="0" borderId="0" xfId="3" applyFont="1"/>
    <xf numFmtId="0" fontId="6" fillId="0" borderId="5" xfId="3" applyBorder="1" applyAlignment="1">
      <alignment horizontal="center" vertical="center" wrapText="1"/>
    </xf>
    <xf numFmtId="4" fontId="6" fillId="0" borderId="5" xfId="3" applyNumberFormat="1" applyBorder="1" applyAlignment="1">
      <alignment horizontal="center" vertical="center" wrapText="1"/>
    </xf>
    <xf numFmtId="0" fontId="6" fillId="9" borderId="5" xfId="3" applyFill="1" applyBorder="1" applyAlignment="1">
      <alignment horizontal="center" vertical="center" wrapText="1"/>
    </xf>
    <xf numFmtId="4" fontId="15" fillId="9" borderId="5" xfId="3" applyNumberFormat="1" applyFont="1" applyFill="1" applyBorder="1" applyAlignment="1">
      <alignment horizontal="center" vertical="center" wrapText="1"/>
    </xf>
    <xf numFmtId="1" fontId="6" fillId="0" borderId="5" xfId="3" applyNumberFormat="1" applyBorder="1" applyAlignment="1">
      <alignment horizontal="center" vertical="center" wrapText="1"/>
    </xf>
    <xf numFmtId="4" fontId="6" fillId="9" borderId="5" xfId="3" applyNumberFormat="1" applyFill="1" applyBorder="1" applyAlignment="1">
      <alignment horizontal="center" vertical="center" wrapText="1"/>
    </xf>
    <xf numFmtId="0" fontId="15" fillId="0" borderId="0" xfId="3" applyFont="1"/>
    <xf numFmtId="0" fontId="19" fillId="0" borderId="3" xfId="3" applyFont="1" applyBorder="1"/>
    <xf numFmtId="0" fontId="19" fillId="0" borderId="0" xfId="3" applyFont="1"/>
    <xf numFmtId="0" fontId="15" fillId="9" borderId="5" xfId="3" applyFont="1" applyFill="1" applyBorder="1" applyAlignment="1">
      <alignment horizontal="center" vertical="center" wrapText="1"/>
    </xf>
    <xf numFmtId="0" fontId="1" fillId="0" borderId="0" xfId="3" applyFont="1" applyBorder="1" applyAlignment="1">
      <alignment horizontal="center"/>
    </xf>
    <xf numFmtId="0" fontId="1" fillId="0" borderId="2" xfId="3" applyFont="1" applyBorder="1" applyAlignment="1">
      <alignment horizontal="center"/>
    </xf>
    <xf numFmtId="0" fontId="11" fillId="0" borderId="1" xfId="3" applyFont="1" applyBorder="1" applyAlignment="1">
      <alignment horizontal="center"/>
    </xf>
    <xf numFmtId="0" fontId="2" fillId="4" borderId="10" xfId="3" applyFont="1" applyFill="1" applyBorder="1" applyAlignment="1">
      <alignment horizontal="center" vertical="center" wrapText="1"/>
    </xf>
    <xf numFmtId="0" fontId="2" fillId="4" borderId="5" xfId="3" applyFont="1" applyFill="1" applyBorder="1" applyAlignment="1">
      <alignment horizontal="center" vertical="center" wrapText="1"/>
    </xf>
    <xf numFmtId="0" fontId="2" fillId="4" borderId="11" xfId="3" applyFont="1" applyFill="1" applyBorder="1" applyAlignment="1">
      <alignment horizontal="center" vertical="center" wrapText="1"/>
    </xf>
    <xf numFmtId="0" fontId="7" fillId="5" borderId="10" xfId="3" applyFont="1" applyFill="1" applyBorder="1" applyAlignment="1">
      <alignment horizontal="left" vertical="center" wrapText="1"/>
    </xf>
    <xf numFmtId="0" fontId="7" fillId="5" borderId="5" xfId="3" applyFont="1" applyFill="1" applyBorder="1" applyAlignment="1">
      <alignment horizontal="left" vertical="center" wrapText="1"/>
    </xf>
    <xf numFmtId="0" fontId="7" fillId="2" borderId="0" xfId="1" applyFont="1" applyFill="1" applyBorder="1" applyAlignment="1">
      <alignment horizontal="center"/>
    </xf>
    <xf numFmtId="0" fontId="2" fillId="0" borderId="3" xfId="3" applyFont="1" applyBorder="1" applyAlignment="1">
      <alignment horizontal="center"/>
    </xf>
    <xf numFmtId="0" fontId="6" fillId="0" borderId="3" xfId="3" applyBorder="1" applyAlignment="1">
      <alignment horizontal="center"/>
    </xf>
    <xf numFmtId="0" fontId="1" fillId="0" borderId="4" xfId="3" applyFont="1" applyBorder="1" applyAlignment="1">
      <alignment horizontal="center"/>
    </xf>
    <xf numFmtId="0" fontId="9" fillId="0" borderId="1" xfId="3" applyFont="1" applyBorder="1" applyAlignment="1">
      <alignment horizontal="left" wrapText="1"/>
    </xf>
    <xf numFmtId="0" fontId="1" fillId="0" borderId="0" xfId="3" applyFont="1" applyAlignment="1">
      <alignment horizontal="center"/>
    </xf>
    <xf numFmtId="49" fontId="7" fillId="8" borderId="10" xfId="3" applyNumberFormat="1" applyFont="1" applyFill="1" applyBorder="1" applyAlignment="1">
      <alignment horizontal="center" vertical="center" wrapText="1"/>
    </xf>
    <xf numFmtId="49" fontId="7" fillId="8" borderId="5" xfId="3" applyNumberFormat="1" applyFont="1" applyFill="1" applyBorder="1" applyAlignment="1">
      <alignment horizontal="center" vertical="center" wrapText="1"/>
    </xf>
    <xf numFmtId="49" fontId="7" fillId="8" borderId="11" xfId="3" applyNumberFormat="1" applyFont="1" applyFill="1" applyBorder="1" applyAlignment="1">
      <alignment horizontal="center" vertical="center" wrapText="1"/>
    </xf>
    <xf numFmtId="49" fontId="7" fillId="7" borderId="12" xfId="1" applyNumberFormat="1" applyFont="1" applyFill="1" applyBorder="1" applyAlignment="1">
      <alignment horizontal="left" vertical="center" wrapText="1"/>
    </xf>
    <xf numFmtId="49" fontId="7" fillId="7" borderId="13" xfId="1" applyNumberFormat="1" applyFont="1" applyFill="1" applyBorder="1" applyAlignment="1">
      <alignment horizontal="left" vertical="center" wrapText="1"/>
    </xf>
    <xf numFmtId="0" fontId="6" fillId="5" borderId="13" xfId="3" applyFill="1" applyBorder="1" applyAlignment="1">
      <alignment horizontal="left" vertical="center" wrapText="1"/>
    </xf>
    <xf numFmtId="0" fontId="12" fillId="0" borderId="1" xfId="3" applyFont="1" applyBorder="1" applyAlignment="1">
      <alignment horizontal="center"/>
    </xf>
    <xf numFmtId="0" fontId="8" fillId="0" borderId="0" xfId="3" applyFont="1" applyBorder="1" applyAlignment="1">
      <alignment horizontal="center" wrapText="1"/>
    </xf>
    <xf numFmtId="0" fontId="7" fillId="3" borderId="0" xfId="1" applyFont="1" applyFill="1" applyAlignment="1">
      <alignment horizontal="center"/>
    </xf>
    <xf numFmtId="0" fontId="1" fillId="0" borderId="3" xfId="3" applyFont="1" applyBorder="1" applyAlignment="1">
      <alignment horizontal="center"/>
    </xf>
    <xf numFmtId="0" fontId="8" fillId="0" borderId="0" xfId="3" applyFont="1" applyBorder="1" applyAlignment="1">
      <alignment horizontal="center"/>
    </xf>
    <xf numFmtId="0" fontId="14" fillId="0" borderId="3" xfId="3" applyFont="1" applyBorder="1" applyAlignment="1">
      <alignment horizontal="right"/>
    </xf>
    <xf numFmtId="0" fontId="6" fillId="0" borderId="0" xfId="3" applyAlignment="1">
      <alignment horizontal="center"/>
    </xf>
    <xf numFmtId="0" fontId="13" fillId="0" borderId="0" xfId="3" applyFont="1" applyAlignment="1">
      <alignment horizontal="center"/>
    </xf>
    <xf numFmtId="0" fontId="6" fillId="9" borderId="19" xfId="3" applyFill="1" applyBorder="1" applyAlignment="1">
      <alignment horizontal="center" vertical="center" wrapText="1"/>
    </xf>
    <xf numFmtId="0" fontId="6" fillId="9" borderId="18" xfId="3" applyFill="1" applyBorder="1" applyAlignment="1">
      <alignment horizontal="center" vertical="center" wrapText="1"/>
    </xf>
    <xf numFmtId="0" fontId="6" fillId="9" borderId="20" xfId="3" applyFill="1" applyBorder="1" applyAlignment="1">
      <alignment horizontal="center" vertical="center" wrapText="1"/>
    </xf>
    <xf numFmtId="0" fontId="6" fillId="0" borderId="4" xfId="3" applyBorder="1" applyAlignment="1">
      <alignment horizontal="right"/>
    </xf>
    <xf numFmtId="0" fontId="15" fillId="0" borderId="0" xfId="3" applyFont="1" applyAlignment="1">
      <alignment horizontal="center"/>
    </xf>
    <xf numFmtId="0" fontId="15" fillId="0" borderId="3" xfId="3" applyFont="1" applyFill="1" applyBorder="1" applyAlignment="1">
      <alignment horizontal="right"/>
    </xf>
    <xf numFmtId="0" fontId="18" fillId="0" borderId="19" xfId="3" applyFont="1" applyBorder="1" applyAlignment="1">
      <alignment horizontal="center" vertical="center" wrapText="1"/>
    </xf>
    <xf numFmtId="0" fontId="18" fillId="0" borderId="18" xfId="3" applyFont="1" applyBorder="1" applyAlignment="1">
      <alignment horizontal="center" vertical="center" wrapText="1"/>
    </xf>
    <xf numFmtId="0" fontId="18" fillId="0" borderId="20" xfId="3" applyFont="1" applyBorder="1" applyAlignment="1">
      <alignment horizontal="center" vertical="center" wrapText="1"/>
    </xf>
    <xf numFmtId="0" fontId="15" fillId="9" borderId="19" xfId="3" applyFont="1" applyFill="1" applyBorder="1" applyAlignment="1">
      <alignment horizontal="center" vertical="center" wrapText="1"/>
    </xf>
    <xf numFmtId="0" fontId="15" fillId="9" borderId="18" xfId="3" applyFont="1" applyFill="1" applyBorder="1" applyAlignment="1">
      <alignment horizontal="center" vertical="center" wrapText="1"/>
    </xf>
    <xf numFmtId="0" fontId="15" fillId="9" borderId="20" xfId="3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2" xfId="1" xr:uid="{00000000-0005-0000-0000-000001000000}"/>
    <cellStyle name="Обычный 3" xfId="3" xr:uid="{00000000-0005-0000-0000-000002000000}"/>
    <cellStyle name="Обычный 3 2" xfId="4" xr:uid="{00000000-0005-0000-0000-000003000000}"/>
    <cellStyle name="Обычный 4" xfId="2" xr:uid="{00000000-0005-0000-0000-000004000000}"/>
    <cellStyle name="Обычный 4 2" xfId="5" xr:uid="{00000000-0005-0000-0000-000005000000}"/>
    <cellStyle name="Обычный 5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83"/>
  <sheetViews>
    <sheetView view="pageBreakPreview" topLeftCell="A28" zoomScale="85" zoomScaleNormal="75" zoomScaleSheetLayoutView="85" workbookViewId="0">
      <selection activeCell="J39" sqref="J39"/>
    </sheetView>
  </sheetViews>
  <sheetFormatPr defaultRowHeight="13.2" x14ac:dyDescent="0.25"/>
  <cols>
    <col min="1" max="1" width="78.33203125" style="1" customWidth="1"/>
    <col min="2" max="3" width="8.88671875" style="1"/>
    <col min="4" max="4" width="17.6640625" style="1" customWidth="1"/>
    <col min="5" max="5" width="8.88671875" style="1"/>
    <col min="6" max="6" width="11.88671875" style="1" customWidth="1"/>
    <col min="7" max="7" width="14.33203125" style="1" customWidth="1"/>
    <col min="8" max="8" width="17.5546875" style="1" customWidth="1"/>
    <col min="9" max="9" width="18.6640625" style="1" customWidth="1"/>
    <col min="10" max="10" width="17.6640625" style="1" customWidth="1"/>
    <col min="11" max="256" width="8.88671875" style="1"/>
    <col min="257" max="257" width="78.33203125" style="1" customWidth="1"/>
    <col min="258" max="259" width="8.88671875" style="1"/>
    <col min="260" max="260" width="17.6640625" style="1" customWidth="1"/>
    <col min="261" max="261" width="8.88671875" style="1"/>
    <col min="262" max="262" width="11.88671875" style="1" customWidth="1"/>
    <col min="263" max="263" width="14.33203125" style="1" customWidth="1"/>
    <col min="264" max="264" width="17.5546875" style="1" customWidth="1"/>
    <col min="265" max="265" width="18.6640625" style="1" customWidth="1"/>
    <col min="266" max="266" width="17.6640625" style="1" customWidth="1"/>
    <col min="267" max="512" width="8.88671875" style="1"/>
    <col min="513" max="513" width="78.33203125" style="1" customWidth="1"/>
    <col min="514" max="515" width="8.88671875" style="1"/>
    <col min="516" max="516" width="17.6640625" style="1" customWidth="1"/>
    <col min="517" max="517" width="8.88671875" style="1"/>
    <col min="518" max="518" width="11.88671875" style="1" customWidth="1"/>
    <col min="519" max="519" width="14.33203125" style="1" customWidth="1"/>
    <col min="520" max="520" width="17.5546875" style="1" customWidth="1"/>
    <col min="521" max="521" width="18.6640625" style="1" customWidth="1"/>
    <col min="522" max="522" width="17.6640625" style="1" customWidth="1"/>
    <col min="523" max="768" width="8.88671875" style="1"/>
    <col min="769" max="769" width="78.33203125" style="1" customWidth="1"/>
    <col min="770" max="771" width="8.88671875" style="1"/>
    <col min="772" max="772" width="17.6640625" style="1" customWidth="1"/>
    <col min="773" max="773" width="8.88671875" style="1"/>
    <col min="774" max="774" width="11.88671875" style="1" customWidth="1"/>
    <col min="775" max="775" width="14.33203125" style="1" customWidth="1"/>
    <col min="776" max="776" width="17.5546875" style="1" customWidth="1"/>
    <col min="777" max="777" width="18.6640625" style="1" customWidth="1"/>
    <col min="778" max="778" width="17.6640625" style="1" customWidth="1"/>
    <col min="779" max="1024" width="8.88671875" style="1"/>
    <col min="1025" max="1025" width="78.33203125" style="1" customWidth="1"/>
    <col min="1026" max="1027" width="8.88671875" style="1"/>
    <col min="1028" max="1028" width="17.6640625" style="1" customWidth="1"/>
    <col min="1029" max="1029" width="8.88671875" style="1"/>
    <col min="1030" max="1030" width="11.88671875" style="1" customWidth="1"/>
    <col min="1031" max="1031" width="14.33203125" style="1" customWidth="1"/>
    <col min="1032" max="1032" width="17.5546875" style="1" customWidth="1"/>
    <col min="1033" max="1033" width="18.6640625" style="1" customWidth="1"/>
    <col min="1034" max="1034" width="17.6640625" style="1" customWidth="1"/>
    <col min="1035" max="1280" width="8.88671875" style="1"/>
    <col min="1281" max="1281" width="78.33203125" style="1" customWidth="1"/>
    <col min="1282" max="1283" width="8.88671875" style="1"/>
    <col min="1284" max="1284" width="17.6640625" style="1" customWidth="1"/>
    <col min="1285" max="1285" width="8.88671875" style="1"/>
    <col min="1286" max="1286" width="11.88671875" style="1" customWidth="1"/>
    <col min="1287" max="1287" width="14.33203125" style="1" customWidth="1"/>
    <col min="1288" max="1288" width="17.5546875" style="1" customWidth="1"/>
    <col min="1289" max="1289" width="18.6640625" style="1" customWidth="1"/>
    <col min="1290" max="1290" width="17.6640625" style="1" customWidth="1"/>
    <col min="1291" max="1536" width="8.88671875" style="1"/>
    <col min="1537" max="1537" width="78.33203125" style="1" customWidth="1"/>
    <col min="1538" max="1539" width="8.88671875" style="1"/>
    <col min="1540" max="1540" width="17.6640625" style="1" customWidth="1"/>
    <col min="1541" max="1541" width="8.88671875" style="1"/>
    <col min="1542" max="1542" width="11.88671875" style="1" customWidth="1"/>
    <col min="1543" max="1543" width="14.33203125" style="1" customWidth="1"/>
    <col min="1544" max="1544" width="17.5546875" style="1" customWidth="1"/>
    <col min="1545" max="1545" width="18.6640625" style="1" customWidth="1"/>
    <col min="1546" max="1546" width="17.6640625" style="1" customWidth="1"/>
    <col min="1547" max="1792" width="8.88671875" style="1"/>
    <col min="1793" max="1793" width="78.33203125" style="1" customWidth="1"/>
    <col min="1794" max="1795" width="8.88671875" style="1"/>
    <col min="1796" max="1796" width="17.6640625" style="1" customWidth="1"/>
    <col min="1797" max="1797" width="8.88671875" style="1"/>
    <col min="1798" max="1798" width="11.88671875" style="1" customWidth="1"/>
    <col min="1799" max="1799" width="14.33203125" style="1" customWidth="1"/>
    <col min="1800" max="1800" width="17.5546875" style="1" customWidth="1"/>
    <col min="1801" max="1801" width="18.6640625" style="1" customWidth="1"/>
    <col min="1802" max="1802" width="17.6640625" style="1" customWidth="1"/>
    <col min="1803" max="2048" width="8.88671875" style="1"/>
    <col min="2049" max="2049" width="78.33203125" style="1" customWidth="1"/>
    <col min="2050" max="2051" width="8.88671875" style="1"/>
    <col min="2052" max="2052" width="17.6640625" style="1" customWidth="1"/>
    <col min="2053" max="2053" width="8.88671875" style="1"/>
    <col min="2054" max="2054" width="11.88671875" style="1" customWidth="1"/>
    <col min="2055" max="2055" width="14.33203125" style="1" customWidth="1"/>
    <col min="2056" max="2056" width="17.5546875" style="1" customWidth="1"/>
    <col min="2057" max="2057" width="18.6640625" style="1" customWidth="1"/>
    <col min="2058" max="2058" width="17.6640625" style="1" customWidth="1"/>
    <col min="2059" max="2304" width="8.88671875" style="1"/>
    <col min="2305" max="2305" width="78.33203125" style="1" customWidth="1"/>
    <col min="2306" max="2307" width="8.88671875" style="1"/>
    <col min="2308" max="2308" width="17.6640625" style="1" customWidth="1"/>
    <col min="2309" max="2309" width="8.88671875" style="1"/>
    <col min="2310" max="2310" width="11.88671875" style="1" customWidth="1"/>
    <col min="2311" max="2311" width="14.33203125" style="1" customWidth="1"/>
    <col min="2312" max="2312" width="17.5546875" style="1" customWidth="1"/>
    <col min="2313" max="2313" width="18.6640625" style="1" customWidth="1"/>
    <col min="2314" max="2314" width="17.6640625" style="1" customWidth="1"/>
    <col min="2315" max="2560" width="8.88671875" style="1"/>
    <col min="2561" max="2561" width="78.33203125" style="1" customWidth="1"/>
    <col min="2562" max="2563" width="8.88671875" style="1"/>
    <col min="2564" max="2564" width="17.6640625" style="1" customWidth="1"/>
    <col min="2565" max="2565" width="8.88671875" style="1"/>
    <col min="2566" max="2566" width="11.88671875" style="1" customWidth="1"/>
    <col min="2567" max="2567" width="14.33203125" style="1" customWidth="1"/>
    <col min="2568" max="2568" width="17.5546875" style="1" customWidth="1"/>
    <col min="2569" max="2569" width="18.6640625" style="1" customWidth="1"/>
    <col min="2570" max="2570" width="17.6640625" style="1" customWidth="1"/>
    <col min="2571" max="2816" width="8.88671875" style="1"/>
    <col min="2817" max="2817" width="78.33203125" style="1" customWidth="1"/>
    <col min="2818" max="2819" width="8.88671875" style="1"/>
    <col min="2820" max="2820" width="17.6640625" style="1" customWidth="1"/>
    <col min="2821" max="2821" width="8.88671875" style="1"/>
    <col min="2822" max="2822" width="11.88671875" style="1" customWidth="1"/>
    <col min="2823" max="2823" width="14.33203125" style="1" customWidth="1"/>
    <col min="2824" max="2824" width="17.5546875" style="1" customWidth="1"/>
    <col min="2825" max="2825" width="18.6640625" style="1" customWidth="1"/>
    <col min="2826" max="2826" width="17.6640625" style="1" customWidth="1"/>
    <col min="2827" max="3072" width="8.88671875" style="1"/>
    <col min="3073" max="3073" width="78.33203125" style="1" customWidth="1"/>
    <col min="3074" max="3075" width="8.88671875" style="1"/>
    <col min="3076" max="3076" width="17.6640625" style="1" customWidth="1"/>
    <col min="3077" max="3077" width="8.88671875" style="1"/>
    <col min="3078" max="3078" width="11.88671875" style="1" customWidth="1"/>
    <col min="3079" max="3079" width="14.33203125" style="1" customWidth="1"/>
    <col min="3080" max="3080" width="17.5546875" style="1" customWidth="1"/>
    <col min="3081" max="3081" width="18.6640625" style="1" customWidth="1"/>
    <col min="3082" max="3082" width="17.6640625" style="1" customWidth="1"/>
    <col min="3083" max="3328" width="8.88671875" style="1"/>
    <col min="3329" max="3329" width="78.33203125" style="1" customWidth="1"/>
    <col min="3330" max="3331" width="8.88671875" style="1"/>
    <col min="3332" max="3332" width="17.6640625" style="1" customWidth="1"/>
    <col min="3333" max="3333" width="8.88671875" style="1"/>
    <col min="3334" max="3334" width="11.88671875" style="1" customWidth="1"/>
    <col min="3335" max="3335" width="14.33203125" style="1" customWidth="1"/>
    <col min="3336" max="3336" width="17.5546875" style="1" customWidth="1"/>
    <col min="3337" max="3337" width="18.6640625" style="1" customWidth="1"/>
    <col min="3338" max="3338" width="17.6640625" style="1" customWidth="1"/>
    <col min="3339" max="3584" width="8.88671875" style="1"/>
    <col min="3585" max="3585" width="78.33203125" style="1" customWidth="1"/>
    <col min="3586" max="3587" width="8.88671875" style="1"/>
    <col min="3588" max="3588" width="17.6640625" style="1" customWidth="1"/>
    <col min="3589" max="3589" width="8.88671875" style="1"/>
    <col min="3590" max="3590" width="11.88671875" style="1" customWidth="1"/>
    <col min="3591" max="3591" width="14.33203125" style="1" customWidth="1"/>
    <col min="3592" max="3592" width="17.5546875" style="1" customWidth="1"/>
    <col min="3593" max="3593" width="18.6640625" style="1" customWidth="1"/>
    <col min="3594" max="3594" width="17.6640625" style="1" customWidth="1"/>
    <col min="3595" max="3840" width="8.88671875" style="1"/>
    <col min="3841" max="3841" width="78.33203125" style="1" customWidth="1"/>
    <col min="3842" max="3843" width="8.88671875" style="1"/>
    <col min="3844" max="3844" width="17.6640625" style="1" customWidth="1"/>
    <col min="3845" max="3845" width="8.88671875" style="1"/>
    <col min="3846" max="3846" width="11.88671875" style="1" customWidth="1"/>
    <col min="3847" max="3847" width="14.33203125" style="1" customWidth="1"/>
    <col min="3848" max="3848" width="17.5546875" style="1" customWidth="1"/>
    <col min="3849" max="3849" width="18.6640625" style="1" customWidth="1"/>
    <col min="3850" max="3850" width="17.6640625" style="1" customWidth="1"/>
    <col min="3851" max="4096" width="8.88671875" style="1"/>
    <col min="4097" max="4097" width="78.33203125" style="1" customWidth="1"/>
    <col min="4098" max="4099" width="8.88671875" style="1"/>
    <col min="4100" max="4100" width="17.6640625" style="1" customWidth="1"/>
    <col min="4101" max="4101" width="8.88671875" style="1"/>
    <col min="4102" max="4102" width="11.88671875" style="1" customWidth="1"/>
    <col min="4103" max="4103" width="14.33203125" style="1" customWidth="1"/>
    <col min="4104" max="4104" width="17.5546875" style="1" customWidth="1"/>
    <col min="4105" max="4105" width="18.6640625" style="1" customWidth="1"/>
    <col min="4106" max="4106" width="17.6640625" style="1" customWidth="1"/>
    <col min="4107" max="4352" width="8.88671875" style="1"/>
    <col min="4353" max="4353" width="78.33203125" style="1" customWidth="1"/>
    <col min="4354" max="4355" width="8.88671875" style="1"/>
    <col min="4356" max="4356" width="17.6640625" style="1" customWidth="1"/>
    <col min="4357" max="4357" width="8.88671875" style="1"/>
    <col min="4358" max="4358" width="11.88671875" style="1" customWidth="1"/>
    <col min="4359" max="4359" width="14.33203125" style="1" customWidth="1"/>
    <col min="4360" max="4360" width="17.5546875" style="1" customWidth="1"/>
    <col min="4361" max="4361" width="18.6640625" style="1" customWidth="1"/>
    <col min="4362" max="4362" width="17.6640625" style="1" customWidth="1"/>
    <col min="4363" max="4608" width="8.88671875" style="1"/>
    <col min="4609" max="4609" width="78.33203125" style="1" customWidth="1"/>
    <col min="4610" max="4611" width="8.88671875" style="1"/>
    <col min="4612" max="4612" width="17.6640625" style="1" customWidth="1"/>
    <col min="4613" max="4613" width="8.88671875" style="1"/>
    <col min="4614" max="4614" width="11.88671875" style="1" customWidth="1"/>
    <col min="4615" max="4615" width="14.33203125" style="1" customWidth="1"/>
    <col min="4616" max="4616" width="17.5546875" style="1" customWidth="1"/>
    <col min="4617" max="4617" width="18.6640625" style="1" customWidth="1"/>
    <col min="4618" max="4618" width="17.6640625" style="1" customWidth="1"/>
    <col min="4619" max="4864" width="8.88671875" style="1"/>
    <col min="4865" max="4865" width="78.33203125" style="1" customWidth="1"/>
    <col min="4866" max="4867" width="8.88671875" style="1"/>
    <col min="4868" max="4868" width="17.6640625" style="1" customWidth="1"/>
    <col min="4869" max="4869" width="8.88671875" style="1"/>
    <col min="4870" max="4870" width="11.88671875" style="1" customWidth="1"/>
    <col min="4871" max="4871" width="14.33203125" style="1" customWidth="1"/>
    <col min="4872" max="4872" width="17.5546875" style="1" customWidth="1"/>
    <col min="4873" max="4873" width="18.6640625" style="1" customWidth="1"/>
    <col min="4874" max="4874" width="17.6640625" style="1" customWidth="1"/>
    <col min="4875" max="5120" width="8.88671875" style="1"/>
    <col min="5121" max="5121" width="78.33203125" style="1" customWidth="1"/>
    <col min="5122" max="5123" width="8.88671875" style="1"/>
    <col min="5124" max="5124" width="17.6640625" style="1" customWidth="1"/>
    <col min="5125" max="5125" width="8.88671875" style="1"/>
    <col min="5126" max="5126" width="11.88671875" style="1" customWidth="1"/>
    <col min="5127" max="5127" width="14.33203125" style="1" customWidth="1"/>
    <col min="5128" max="5128" width="17.5546875" style="1" customWidth="1"/>
    <col min="5129" max="5129" width="18.6640625" style="1" customWidth="1"/>
    <col min="5130" max="5130" width="17.6640625" style="1" customWidth="1"/>
    <col min="5131" max="5376" width="8.88671875" style="1"/>
    <col min="5377" max="5377" width="78.33203125" style="1" customWidth="1"/>
    <col min="5378" max="5379" width="8.88671875" style="1"/>
    <col min="5380" max="5380" width="17.6640625" style="1" customWidth="1"/>
    <col min="5381" max="5381" width="8.88671875" style="1"/>
    <col min="5382" max="5382" width="11.88671875" style="1" customWidth="1"/>
    <col min="5383" max="5383" width="14.33203125" style="1" customWidth="1"/>
    <col min="5384" max="5384" width="17.5546875" style="1" customWidth="1"/>
    <col min="5385" max="5385" width="18.6640625" style="1" customWidth="1"/>
    <col min="5386" max="5386" width="17.6640625" style="1" customWidth="1"/>
    <col min="5387" max="5632" width="8.88671875" style="1"/>
    <col min="5633" max="5633" width="78.33203125" style="1" customWidth="1"/>
    <col min="5634" max="5635" width="8.88671875" style="1"/>
    <col min="5636" max="5636" width="17.6640625" style="1" customWidth="1"/>
    <col min="5637" max="5637" width="8.88671875" style="1"/>
    <col min="5638" max="5638" width="11.88671875" style="1" customWidth="1"/>
    <col min="5639" max="5639" width="14.33203125" style="1" customWidth="1"/>
    <col min="5640" max="5640" width="17.5546875" style="1" customWidth="1"/>
    <col min="5641" max="5641" width="18.6640625" style="1" customWidth="1"/>
    <col min="5642" max="5642" width="17.6640625" style="1" customWidth="1"/>
    <col min="5643" max="5888" width="8.88671875" style="1"/>
    <col min="5889" max="5889" width="78.33203125" style="1" customWidth="1"/>
    <col min="5890" max="5891" width="8.88671875" style="1"/>
    <col min="5892" max="5892" width="17.6640625" style="1" customWidth="1"/>
    <col min="5893" max="5893" width="8.88671875" style="1"/>
    <col min="5894" max="5894" width="11.88671875" style="1" customWidth="1"/>
    <col min="5895" max="5895" width="14.33203125" style="1" customWidth="1"/>
    <col min="5896" max="5896" width="17.5546875" style="1" customWidth="1"/>
    <col min="5897" max="5897" width="18.6640625" style="1" customWidth="1"/>
    <col min="5898" max="5898" width="17.6640625" style="1" customWidth="1"/>
    <col min="5899" max="6144" width="8.88671875" style="1"/>
    <col min="6145" max="6145" width="78.33203125" style="1" customWidth="1"/>
    <col min="6146" max="6147" width="8.88671875" style="1"/>
    <col min="6148" max="6148" width="17.6640625" style="1" customWidth="1"/>
    <col min="6149" max="6149" width="8.88671875" style="1"/>
    <col min="6150" max="6150" width="11.88671875" style="1" customWidth="1"/>
    <col min="6151" max="6151" width="14.33203125" style="1" customWidth="1"/>
    <col min="6152" max="6152" width="17.5546875" style="1" customWidth="1"/>
    <col min="6153" max="6153" width="18.6640625" style="1" customWidth="1"/>
    <col min="6154" max="6154" width="17.6640625" style="1" customWidth="1"/>
    <col min="6155" max="6400" width="8.88671875" style="1"/>
    <col min="6401" max="6401" width="78.33203125" style="1" customWidth="1"/>
    <col min="6402" max="6403" width="8.88671875" style="1"/>
    <col min="6404" max="6404" width="17.6640625" style="1" customWidth="1"/>
    <col min="6405" max="6405" width="8.88671875" style="1"/>
    <col min="6406" max="6406" width="11.88671875" style="1" customWidth="1"/>
    <col min="6407" max="6407" width="14.33203125" style="1" customWidth="1"/>
    <col min="6408" max="6408" width="17.5546875" style="1" customWidth="1"/>
    <col min="6409" max="6409" width="18.6640625" style="1" customWidth="1"/>
    <col min="6410" max="6410" width="17.6640625" style="1" customWidth="1"/>
    <col min="6411" max="6656" width="8.88671875" style="1"/>
    <col min="6657" max="6657" width="78.33203125" style="1" customWidth="1"/>
    <col min="6658" max="6659" width="8.88671875" style="1"/>
    <col min="6660" max="6660" width="17.6640625" style="1" customWidth="1"/>
    <col min="6661" max="6661" width="8.88671875" style="1"/>
    <col min="6662" max="6662" width="11.88671875" style="1" customWidth="1"/>
    <col min="6663" max="6663" width="14.33203125" style="1" customWidth="1"/>
    <col min="6664" max="6664" width="17.5546875" style="1" customWidth="1"/>
    <col min="6665" max="6665" width="18.6640625" style="1" customWidth="1"/>
    <col min="6666" max="6666" width="17.6640625" style="1" customWidth="1"/>
    <col min="6667" max="6912" width="8.88671875" style="1"/>
    <col min="6913" max="6913" width="78.33203125" style="1" customWidth="1"/>
    <col min="6914" max="6915" width="8.88671875" style="1"/>
    <col min="6916" max="6916" width="17.6640625" style="1" customWidth="1"/>
    <col min="6917" max="6917" width="8.88671875" style="1"/>
    <col min="6918" max="6918" width="11.88671875" style="1" customWidth="1"/>
    <col min="6919" max="6919" width="14.33203125" style="1" customWidth="1"/>
    <col min="6920" max="6920" width="17.5546875" style="1" customWidth="1"/>
    <col min="6921" max="6921" width="18.6640625" style="1" customWidth="1"/>
    <col min="6922" max="6922" width="17.6640625" style="1" customWidth="1"/>
    <col min="6923" max="7168" width="8.88671875" style="1"/>
    <col min="7169" max="7169" width="78.33203125" style="1" customWidth="1"/>
    <col min="7170" max="7171" width="8.88671875" style="1"/>
    <col min="7172" max="7172" width="17.6640625" style="1" customWidth="1"/>
    <col min="7173" max="7173" width="8.88671875" style="1"/>
    <col min="7174" max="7174" width="11.88671875" style="1" customWidth="1"/>
    <col min="7175" max="7175" width="14.33203125" style="1" customWidth="1"/>
    <col min="7176" max="7176" width="17.5546875" style="1" customWidth="1"/>
    <col min="7177" max="7177" width="18.6640625" style="1" customWidth="1"/>
    <col min="7178" max="7178" width="17.6640625" style="1" customWidth="1"/>
    <col min="7179" max="7424" width="8.88671875" style="1"/>
    <col min="7425" max="7425" width="78.33203125" style="1" customWidth="1"/>
    <col min="7426" max="7427" width="8.88671875" style="1"/>
    <col min="7428" max="7428" width="17.6640625" style="1" customWidth="1"/>
    <col min="7429" max="7429" width="8.88671875" style="1"/>
    <col min="7430" max="7430" width="11.88671875" style="1" customWidth="1"/>
    <col min="7431" max="7431" width="14.33203125" style="1" customWidth="1"/>
    <col min="7432" max="7432" width="17.5546875" style="1" customWidth="1"/>
    <col min="7433" max="7433" width="18.6640625" style="1" customWidth="1"/>
    <col min="7434" max="7434" width="17.6640625" style="1" customWidth="1"/>
    <col min="7435" max="7680" width="8.88671875" style="1"/>
    <col min="7681" max="7681" width="78.33203125" style="1" customWidth="1"/>
    <col min="7682" max="7683" width="8.88671875" style="1"/>
    <col min="7684" max="7684" width="17.6640625" style="1" customWidth="1"/>
    <col min="7685" max="7685" width="8.88671875" style="1"/>
    <col min="7686" max="7686" width="11.88671875" style="1" customWidth="1"/>
    <col min="7687" max="7687" width="14.33203125" style="1" customWidth="1"/>
    <col min="7688" max="7688" width="17.5546875" style="1" customWidth="1"/>
    <col min="7689" max="7689" width="18.6640625" style="1" customWidth="1"/>
    <col min="7690" max="7690" width="17.6640625" style="1" customWidth="1"/>
    <col min="7691" max="7936" width="8.88671875" style="1"/>
    <col min="7937" max="7937" width="78.33203125" style="1" customWidth="1"/>
    <col min="7938" max="7939" width="8.88671875" style="1"/>
    <col min="7940" max="7940" width="17.6640625" style="1" customWidth="1"/>
    <col min="7941" max="7941" width="8.88671875" style="1"/>
    <col min="7942" max="7942" width="11.88671875" style="1" customWidth="1"/>
    <col min="7943" max="7943" width="14.33203125" style="1" customWidth="1"/>
    <col min="7944" max="7944" width="17.5546875" style="1" customWidth="1"/>
    <col min="7945" max="7945" width="18.6640625" style="1" customWidth="1"/>
    <col min="7946" max="7946" width="17.6640625" style="1" customWidth="1"/>
    <col min="7947" max="8192" width="8.88671875" style="1"/>
    <col min="8193" max="8193" width="78.33203125" style="1" customWidth="1"/>
    <col min="8194" max="8195" width="8.88671875" style="1"/>
    <col min="8196" max="8196" width="17.6640625" style="1" customWidth="1"/>
    <col min="8197" max="8197" width="8.88671875" style="1"/>
    <col min="8198" max="8198" width="11.88671875" style="1" customWidth="1"/>
    <col min="8199" max="8199" width="14.33203125" style="1" customWidth="1"/>
    <col min="8200" max="8200" width="17.5546875" style="1" customWidth="1"/>
    <col min="8201" max="8201" width="18.6640625" style="1" customWidth="1"/>
    <col min="8202" max="8202" width="17.6640625" style="1" customWidth="1"/>
    <col min="8203" max="8448" width="8.88671875" style="1"/>
    <col min="8449" max="8449" width="78.33203125" style="1" customWidth="1"/>
    <col min="8450" max="8451" width="8.88671875" style="1"/>
    <col min="8452" max="8452" width="17.6640625" style="1" customWidth="1"/>
    <col min="8453" max="8453" width="8.88671875" style="1"/>
    <col min="8454" max="8454" width="11.88671875" style="1" customWidth="1"/>
    <col min="8455" max="8455" width="14.33203125" style="1" customWidth="1"/>
    <col min="8456" max="8456" width="17.5546875" style="1" customWidth="1"/>
    <col min="8457" max="8457" width="18.6640625" style="1" customWidth="1"/>
    <col min="8458" max="8458" width="17.6640625" style="1" customWidth="1"/>
    <col min="8459" max="8704" width="8.88671875" style="1"/>
    <col min="8705" max="8705" width="78.33203125" style="1" customWidth="1"/>
    <col min="8706" max="8707" width="8.88671875" style="1"/>
    <col min="8708" max="8708" width="17.6640625" style="1" customWidth="1"/>
    <col min="8709" max="8709" width="8.88671875" style="1"/>
    <col min="8710" max="8710" width="11.88671875" style="1" customWidth="1"/>
    <col min="8711" max="8711" width="14.33203125" style="1" customWidth="1"/>
    <col min="8712" max="8712" width="17.5546875" style="1" customWidth="1"/>
    <col min="8713" max="8713" width="18.6640625" style="1" customWidth="1"/>
    <col min="8714" max="8714" width="17.6640625" style="1" customWidth="1"/>
    <col min="8715" max="8960" width="8.88671875" style="1"/>
    <col min="8961" max="8961" width="78.33203125" style="1" customWidth="1"/>
    <col min="8962" max="8963" width="8.88671875" style="1"/>
    <col min="8964" max="8964" width="17.6640625" style="1" customWidth="1"/>
    <col min="8965" max="8965" width="8.88671875" style="1"/>
    <col min="8966" max="8966" width="11.88671875" style="1" customWidth="1"/>
    <col min="8967" max="8967" width="14.33203125" style="1" customWidth="1"/>
    <col min="8968" max="8968" width="17.5546875" style="1" customWidth="1"/>
    <col min="8969" max="8969" width="18.6640625" style="1" customWidth="1"/>
    <col min="8970" max="8970" width="17.6640625" style="1" customWidth="1"/>
    <col min="8971" max="9216" width="8.88671875" style="1"/>
    <col min="9217" max="9217" width="78.33203125" style="1" customWidth="1"/>
    <col min="9218" max="9219" width="8.88671875" style="1"/>
    <col min="9220" max="9220" width="17.6640625" style="1" customWidth="1"/>
    <col min="9221" max="9221" width="8.88671875" style="1"/>
    <col min="9222" max="9222" width="11.88671875" style="1" customWidth="1"/>
    <col min="9223" max="9223" width="14.33203125" style="1" customWidth="1"/>
    <col min="9224" max="9224" width="17.5546875" style="1" customWidth="1"/>
    <col min="9225" max="9225" width="18.6640625" style="1" customWidth="1"/>
    <col min="9226" max="9226" width="17.6640625" style="1" customWidth="1"/>
    <col min="9227" max="9472" width="8.88671875" style="1"/>
    <col min="9473" max="9473" width="78.33203125" style="1" customWidth="1"/>
    <col min="9474" max="9475" width="8.88671875" style="1"/>
    <col min="9476" max="9476" width="17.6640625" style="1" customWidth="1"/>
    <col min="9477" max="9477" width="8.88671875" style="1"/>
    <col min="9478" max="9478" width="11.88671875" style="1" customWidth="1"/>
    <col min="9479" max="9479" width="14.33203125" style="1" customWidth="1"/>
    <col min="9480" max="9480" width="17.5546875" style="1" customWidth="1"/>
    <col min="9481" max="9481" width="18.6640625" style="1" customWidth="1"/>
    <col min="9482" max="9482" width="17.6640625" style="1" customWidth="1"/>
    <col min="9483" max="9728" width="8.88671875" style="1"/>
    <col min="9729" max="9729" width="78.33203125" style="1" customWidth="1"/>
    <col min="9730" max="9731" width="8.88671875" style="1"/>
    <col min="9732" max="9732" width="17.6640625" style="1" customWidth="1"/>
    <col min="9733" max="9733" width="8.88671875" style="1"/>
    <col min="9734" max="9734" width="11.88671875" style="1" customWidth="1"/>
    <col min="9735" max="9735" width="14.33203125" style="1" customWidth="1"/>
    <col min="9736" max="9736" width="17.5546875" style="1" customWidth="1"/>
    <col min="9737" max="9737" width="18.6640625" style="1" customWidth="1"/>
    <col min="9738" max="9738" width="17.6640625" style="1" customWidth="1"/>
    <col min="9739" max="9984" width="8.88671875" style="1"/>
    <col min="9985" max="9985" width="78.33203125" style="1" customWidth="1"/>
    <col min="9986" max="9987" width="8.88671875" style="1"/>
    <col min="9988" max="9988" width="17.6640625" style="1" customWidth="1"/>
    <col min="9989" max="9989" width="8.88671875" style="1"/>
    <col min="9990" max="9990" width="11.88671875" style="1" customWidth="1"/>
    <col min="9991" max="9991" width="14.33203125" style="1" customWidth="1"/>
    <col min="9992" max="9992" width="17.5546875" style="1" customWidth="1"/>
    <col min="9993" max="9993" width="18.6640625" style="1" customWidth="1"/>
    <col min="9994" max="9994" width="17.6640625" style="1" customWidth="1"/>
    <col min="9995" max="10240" width="8.88671875" style="1"/>
    <col min="10241" max="10241" width="78.33203125" style="1" customWidth="1"/>
    <col min="10242" max="10243" width="8.88671875" style="1"/>
    <col min="10244" max="10244" width="17.6640625" style="1" customWidth="1"/>
    <col min="10245" max="10245" width="8.88671875" style="1"/>
    <col min="10246" max="10246" width="11.88671875" style="1" customWidth="1"/>
    <col min="10247" max="10247" width="14.33203125" style="1" customWidth="1"/>
    <col min="10248" max="10248" width="17.5546875" style="1" customWidth="1"/>
    <col min="10249" max="10249" width="18.6640625" style="1" customWidth="1"/>
    <col min="10250" max="10250" width="17.6640625" style="1" customWidth="1"/>
    <col min="10251" max="10496" width="8.88671875" style="1"/>
    <col min="10497" max="10497" width="78.33203125" style="1" customWidth="1"/>
    <col min="10498" max="10499" width="8.88671875" style="1"/>
    <col min="10500" max="10500" width="17.6640625" style="1" customWidth="1"/>
    <col min="10501" max="10501" width="8.88671875" style="1"/>
    <col min="10502" max="10502" width="11.88671875" style="1" customWidth="1"/>
    <col min="10503" max="10503" width="14.33203125" style="1" customWidth="1"/>
    <col min="10504" max="10504" width="17.5546875" style="1" customWidth="1"/>
    <col min="10505" max="10505" width="18.6640625" style="1" customWidth="1"/>
    <col min="10506" max="10506" width="17.6640625" style="1" customWidth="1"/>
    <col min="10507" max="10752" width="8.88671875" style="1"/>
    <col min="10753" max="10753" width="78.33203125" style="1" customWidth="1"/>
    <col min="10754" max="10755" width="8.88671875" style="1"/>
    <col min="10756" max="10756" width="17.6640625" style="1" customWidth="1"/>
    <col min="10757" max="10757" width="8.88671875" style="1"/>
    <col min="10758" max="10758" width="11.88671875" style="1" customWidth="1"/>
    <col min="10759" max="10759" width="14.33203125" style="1" customWidth="1"/>
    <col min="10760" max="10760" width="17.5546875" style="1" customWidth="1"/>
    <col min="10761" max="10761" width="18.6640625" style="1" customWidth="1"/>
    <col min="10762" max="10762" width="17.6640625" style="1" customWidth="1"/>
    <col min="10763" max="11008" width="8.88671875" style="1"/>
    <col min="11009" max="11009" width="78.33203125" style="1" customWidth="1"/>
    <col min="11010" max="11011" width="8.88671875" style="1"/>
    <col min="11012" max="11012" width="17.6640625" style="1" customWidth="1"/>
    <col min="11013" max="11013" width="8.88671875" style="1"/>
    <col min="11014" max="11014" width="11.88671875" style="1" customWidth="1"/>
    <col min="11015" max="11015" width="14.33203125" style="1" customWidth="1"/>
    <col min="11016" max="11016" width="17.5546875" style="1" customWidth="1"/>
    <col min="11017" max="11017" width="18.6640625" style="1" customWidth="1"/>
    <col min="11018" max="11018" width="17.6640625" style="1" customWidth="1"/>
    <col min="11019" max="11264" width="8.88671875" style="1"/>
    <col min="11265" max="11265" width="78.33203125" style="1" customWidth="1"/>
    <col min="11266" max="11267" width="8.88671875" style="1"/>
    <col min="11268" max="11268" width="17.6640625" style="1" customWidth="1"/>
    <col min="11269" max="11269" width="8.88671875" style="1"/>
    <col min="11270" max="11270" width="11.88671875" style="1" customWidth="1"/>
    <col min="11271" max="11271" width="14.33203125" style="1" customWidth="1"/>
    <col min="11272" max="11272" width="17.5546875" style="1" customWidth="1"/>
    <col min="11273" max="11273" width="18.6640625" style="1" customWidth="1"/>
    <col min="11274" max="11274" width="17.6640625" style="1" customWidth="1"/>
    <col min="11275" max="11520" width="8.88671875" style="1"/>
    <col min="11521" max="11521" width="78.33203125" style="1" customWidth="1"/>
    <col min="11522" max="11523" width="8.88671875" style="1"/>
    <col min="11524" max="11524" width="17.6640625" style="1" customWidth="1"/>
    <col min="11525" max="11525" width="8.88671875" style="1"/>
    <col min="11526" max="11526" width="11.88671875" style="1" customWidth="1"/>
    <col min="11527" max="11527" width="14.33203125" style="1" customWidth="1"/>
    <col min="11528" max="11528" width="17.5546875" style="1" customWidth="1"/>
    <col min="11529" max="11529" width="18.6640625" style="1" customWidth="1"/>
    <col min="11530" max="11530" width="17.6640625" style="1" customWidth="1"/>
    <col min="11531" max="11776" width="8.88671875" style="1"/>
    <col min="11777" max="11777" width="78.33203125" style="1" customWidth="1"/>
    <col min="11778" max="11779" width="8.88671875" style="1"/>
    <col min="11780" max="11780" width="17.6640625" style="1" customWidth="1"/>
    <col min="11781" max="11781" width="8.88671875" style="1"/>
    <col min="11782" max="11782" width="11.88671875" style="1" customWidth="1"/>
    <col min="11783" max="11783" width="14.33203125" style="1" customWidth="1"/>
    <col min="11784" max="11784" width="17.5546875" style="1" customWidth="1"/>
    <col min="11785" max="11785" width="18.6640625" style="1" customWidth="1"/>
    <col min="11786" max="11786" width="17.6640625" style="1" customWidth="1"/>
    <col min="11787" max="12032" width="8.88671875" style="1"/>
    <col min="12033" max="12033" width="78.33203125" style="1" customWidth="1"/>
    <col min="12034" max="12035" width="8.88671875" style="1"/>
    <col min="12036" max="12036" width="17.6640625" style="1" customWidth="1"/>
    <col min="12037" max="12037" width="8.88671875" style="1"/>
    <col min="12038" max="12038" width="11.88671875" style="1" customWidth="1"/>
    <col min="12039" max="12039" width="14.33203125" style="1" customWidth="1"/>
    <col min="12040" max="12040" width="17.5546875" style="1" customWidth="1"/>
    <col min="12041" max="12041" width="18.6640625" style="1" customWidth="1"/>
    <col min="12042" max="12042" width="17.6640625" style="1" customWidth="1"/>
    <col min="12043" max="12288" width="8.88671875" style="1"/>
    <col min="12289" max="12289" width="78.33203125" style="1" customWidth="1"/>
    <col min="12290" max="12291" width="8.88671875" style="1"/>
    <col min="12292" max="12292" width="17.6640625" style="1" customWidth="1"/>
    <col min="12293" max="12293" width="8.88671875" style="1"/>
    <col min="12294" max="12294" width="11.88671875" style="1" customWidth="1"/>
    <col min="12295" max="12295" width="14.33203125" style="1" customWidth="1"/>
    <col min="12296" max="12296" width="17.5546875" style="1" customWidth="1"/>
    <col min="12297" max="12297" width="18.6640625" style="1" customWidth="1"/>
    <col min="12298" max="12298" width="17.6640625" style="1" customWidth="1"/>
    <col min="12299" max="12544" width="8.88671875" style="1"/>
    <col min="12545" max="12545" width="78.33203125" style="1" customWidth="1"/>
    <col min="12546" max="12547" width="8.88671875" style="1"/>
    <col min="12548" max="12548" width="17.6640625" style="1" customWidth="1"/>
    <col min="12549" max="12549" width="8.88671875" style="1"/>
    <col min="12550" max="12550" width="11.88671875" style="1" customWidth="1"/>
    <col min="12551" max="12551" width="14.33203125" style="1" customWidth="1"/>
    <col min="12552" max="12552" width="17.5546875" style="1" customWidth="1"/>
    <col min="12553" max="12553" width="18.6640625" style="1" customWidth="1"/>
    <col min="12554" max="12554" width="17.6640625" style="1" customWidth="1"/>
    <col min="12555" max="12800" width="8.88671875" style="1"/>
    <col min="12801" max="12801" width="78.33203125" style="1" customWidth="1"/>
    <col min="12802" max="12803" width="8.88671875" style="1"/>
    <col min="12804" max="12804" width="17.6640625" style="1" customWidth="1"/>
    <col min="12805" max="12805" width="8.88671875" style="1"/>
    <col min="12806" max="12806" width="11.88671875" style="1" customWidth="1"/>
    <col min="12807" max="12807" width="14.33203125" style="1" customWidth="1"/>
    <col min="12808" max="12808" width="17.5546875" style="1" customWidth="1"/>
    <col min="12809" max="12809" width="18.6640625" style="1" customWidth="1"/>
    <col min="12810" max="12810" width="17.6640625" style="1" customWidth="1"/>
    <col min="12811" max="13056" width="8.88671875" style="1"/>
    <col min="13057" max="13057" width="78.33203125" style="1" customWidth="1"/>
    <col min="13058" max="13059" width="8.88671875" style="1"/>
    <col min="13060" max="13060" width="17.6640625" style="1" customWidth="1"/>
    <col min="13061" max="13061" width="8.88671875" style="1"/>
    <col min="13062" max="13062" width="11.88671875" style="1" customWidth="1"/>
    <col min="13063" max="13063" width="14.33203125" style="1" customWidth="1"/>
    <col min="13064" max="13064" width="17.5546875" style="1" customWidth="1"/>
    <col min="13065" max="13065" width="18.6640625" style="1" customWidth="1"/>
    <col min="13066" max="13066" width="17.6640625" style="1" customWidth="1"/>
    <col min="13067" max="13312" width="8.88671875" style="1"/>
    <col min="13313" max="13313" width="78.33203125" style="1" customWidth="1"/>
    <col min="13314" max="13315" width="8.88671875" style="1"/>
    <col min="13316" max="13316" width="17.6640625" style="1" customWidth="1"/>
    <col min="13317" max="13317" width="8.88671875" style="1"/>
    <col min="13318" max="13318" width="11.88671875" style="1" customWidth="1"/>
    <col min="13319" max="13319" width="14.33203125" style="1" customWidth="1"/>
    <col min="13320" max="13320" width="17.5546875" style="1" customWidth="1"/>
    <col min="13321" max="13321" width="18.6640625" style="1" customWidth="1"/>
    <col min="13322" max="13322" width="17.6640625" style="1" customWidth="1"/>
    <col min="13323" max="13568" width="8.88671875" style="1"/>
    <col min="13569" max="13569" width="78.33203125" style="1" customWidth="1"/>
    <col min="13570" max="13571" width="8.88671875" style="1"/>
    <col min="13572" max="13572" width="17.6640625" style="1" customWidth="1"/>
    <col min="13573" max="13573" width="8.88671875" style="1"/>
    <col min="13574" max="13574" width="11.88671875" style="1" customWidth="1"/>
    <col min="13575" max="13575" width="14.33203125" style="1" customWidth="1"/>
    <col min="13576" max="13576" width="17.5546875" style="1" customWidth="1"/>
    <col min="13577" max="13577" width="18.6640625" style="1" customWidth="1"/>
    <col min="13578" max="13578" width="17.6640625" style="1" customWidth="1"/>
    <col min="13579" max="13824" width="8.88671875" style="1"/>
    <col min="13825" max="13825" width="78.33203125" style="1" customWidth="1"/>
    <col min="13826" max="13827" width="8.88671875" style="1"/>
    <col min="13828" max="13828" width="17.6640625" style="1" customWidth="1"/>
    <col min="13829" max="13829" width="8.88671875" style="1"/>
    <col min="13830" max="13830" width="11.88671875" style="1" customWidth="1"/>
    <col min="13831" max="13831" width="14.33203125" style="1" customWidth="1"/>
    <col min="13832" max="13832" width="17.5546875" style="1" customWidth="1"/>
    <col min="13833" max="13833" width="18.6640625" style="1" customWidth="1"/>
    <col min="13834" max="13834" width="17.6640625" style="1" customWidth="1"/>
    <col min="13835" max="14080" width="8.88671875" style="1"/>
    <col min="14081" max="14081" width="78.33203125" style="1" customWidth="1"/>
    <col min="14082" max="14083" width="8.88671875" style="1"/>
    <col min="14084" max="14084" width="17.6640625" style="1" customWidth="1"/>
    <col min="14085" max="14085" width="8.88671875" style="1"/>
    <col min="14086" max="14086" width="11.88671875" style="1" customWidth="1"/>
    <col min="14087" max="14087" width="14.33203125" style="1" customWidth="1"/>
    <col min="14088" max="14088" width="17.5546875" style="1" customWidth="1"/>
    <col min="14089" max="14089" width="18.6640625" style="1" customWidth="1"/>
    <col min="14090" max="14090" width="17.6640625" style="1" customWidth="1"/>
    <col min="14091" max="14336" width="8.88671875" style="1"/>
    <col min="14337" max="14337" width="78.33203125" style="1" customWidth="1"/>
    <col min="14338" max="14339" width="8.88671875" style="1"/>
    <col min="14340" max="14340" width="17.6640625" style="1" customWidth="1"/>
    <col min="14341" max="14341" width="8.88671875" style="1"/>
    <col min="14342" max="14342" width="11.88671875" style="1" customWidth="1"/>
    <col min="14343" max="14343" width="14.33203125" style="1" customWidth="1"/>
    <col min="14344" max="14344" width="17.5546875" style="1" customWidth="1"/>
    <col min="14345" max="14345" width="18.6640625" style="1" customWidth="1"/>
    <col min="14346" max="14346" width="17.6640625" style="1" customWidth="1"/>
    <col min="14347" max="14592" width="8.88671875" style="1"/>
    <col min="14593" max="14593" width="78.33203125" style="1" customWidth="1"/>
    <col min="14594" max="14595" width="8.88671875" style="1"/>
    <col min="14596" max="14596" width="17.6640625" style="1" customWidth="1"/>
    <col min="14597" max="14597" width="8.88671875" style="1"/>
    <col min="14598" max="14598" width="11.88671875" style="1" customWidth="1"/>
    <col min="14599" max="14599" width="14.33203125" style="1" customWidth="1"/>
    <col min="14600" max="14600" width="17.5546875" style="1" customWidth="1"/>
    <col min="14601" max="14601" width="18.6640625" style="1" customWidth="1"/>
    <col min="14602" max="14602" width="17.6640625" style="1" customWidth="1"/>
    <col min="14603" max="14848" width="8.88671875" style="1"/>
    <col min="14849" max="14849" width="78.33203125" style="1" customWidth="1"/>
    <col min="14850" max="14851" width="8.88671875" style="1"/>
    <col min="14852" max="14852" width="17.6640625" style="1" customWidth="1"/>
    <col min="14853" max="14853" width="8.88671875" style="1"/>
    <col min="14854" max="14854" width="11.88671875" style="1" customWidth="1"/>
    <col min="14855" max="14855" width="14.33203125" style="1" customWidth="1"/>
    <col min="14856" max="14856" width="17.5546875" style="1" customWidth="1"/>
    <col min="14857" max="14857" width="18.6640625" style="1" customWidth="1"/>
    <col min="14858" max="14858" width="17.6640625" style="1" customWidth="1"/>
    <col min="14859" max="15104" width="8.88671875" style="1"/>
    <col min="15105" max="15105" width="78.33203125" style="1" customWidth="1"/>
    <col min="15106" max="15107" width="8.88671875" style="1"/>
    <col min="15108" max="15108" width="17.6640625" style="1" customWidth="1"/>
    <col min="15109" max="15109" width="8.88671875" style="1"/>
    <col min="15110" max="15110" width="11.88671875" style="1" customWidth="1"/>
    <col min="15111" max="15111" width="14.33203125" style="1" customWidth="1"/>
    <col min="15112" max="15112" width="17.5546875" style="1" customWidth="1"/>
    <col min="15113" max="15113" width="18.6640625" style="1" customWidth="1"/>
    <col min="15114" max="15114" width="17.6640625" style="1" customWidth="1"/>
    <col min="15115" max="15360" width="8.88671875" style="1"/>
    <col min="15361" max="15361" width="78.33203125" style="1" customWidth="1"/>
    <col min="15362" max="15363" width="8.88671875" style="1"/>
    <col min="15364" max="15364" width="17.6640625" style="1" customWidth="1"/>
    <col min="15365" max="15365" width="8.88671875" style="1"/>
    <col min="15366" max="15366" width="11.88671875" style="1" customWidth="1"/>
    <col min="15367" max="15367" width="14.33203125" style="1" customWidth="1"/>
    <col min="15368" max="15368" width="17.5546875" style="1" customWidth="1"/>
    <col min="15369" max="15369" width="18.6640625" style="1" customWidth="1"/>
    <col min="15370" max="15370" width="17.6640625" style="1" customWidth="1"/>
    <col min="15371" max="15616" width="8.88671875" style="1"/>
    <col min="15617" max="15617" width="78.33203125" style="1" customWidth="1"/>
    <col min="15618" max="15619" width="8.88671875" style="1"/>
    <col min="15620" max="15620" width="17.6640625" style="1" customWidth="1"/>
    <col min="15621" max="15621" width="8.88671875" style="1"/>
    <col min="15622" max="15622" width="11.88671875" style="1" customWidth="1"/>
    <col min="15623" max="15623" width="14.33203125" style="1" customWidth="1"/>
    <col min="15624" max="15624" width="17.5546875" style="1" customWidth="1"/>
    <col min="15625" max="15625" width="18.6640625" style="1" customWidth="1"/>
    <col min="15626" max="15626" width="17.6640625" style="1" customWidth="1"/>
    <col min="15627" max="15872" width="8.88671875" style="1"/>
    <col min="15873" max="15873" width="78.33203125" style="1" customWidth="1"/>
    <col min="15874" max="15875" width="8.88671875" style="1"/>
    <col min="15876" max="15876" width="17.6640625" style="1" customWidth="1"/>
    <col min="15877" max="15877" width="8.88671875" style="1"/>
    <col min="15878" max="15878" width="11.88671875" style="1" customWidth="1"/>
    <col min="15879" max="15879" width="14.33203125" style="1" customWidth="1"/>
    <col min="15880" max="15880" width="17.5546875" style="1" customWidth="1"/>
    <col min="15881" max="15881" width="18.6640625" style="1" customWidth="1"/>
    <col min="15882" max="15882" width="17.6640625" style="1" customWidth="1"/>
    <col min="15883" max="16128" width="8.88671875" style="1"/>
    <col min="16129" max="16129" width="78.33203125" style="1" customWidth="1"/>
    <col min="16130" max="16131" width="8.88671875" style="1"/>
    <col min="16132" max="16132" width="17.6640625" style="1" customWidth="1"/>
    <col min="16133" max="16133" width="8.88671875" style="1"/>
    <col min="16134" max="16134" width="11.88671875" style="1" customWidth="1"/>
    <col min="16135" max="16135" width="14.33203125" style="1" customWidth="1"/>
    <col min="16136" max="16136" width="17.5546875" style="1" customWidth="1"/>
    <col min="16137" max="16137" width="18.6640625" style="1" customWidth="1"/>
    <col min="16138" max="16138" width="17.6640625" style="1" customWidth="1"/>
    <col min="16139" max="16384" width="8.88671875" style="1"/>
  </cols>
  <sheetData>
    <row r="1" spans="1:11" x14ac:dyDescent="0.25">
      <c r="J1" s="2" t="s">
        <v>80</v>
      </c>
      <c r="K1" s="2"/>
    </row>
    <row r="2" spans="1:11" x14ac:dyDescent="0.25">
      <c r="H2" s="2"/>
      <c r="J2" s="2" t="s">
        <v>0</v>
      </c>
      <c r="K2" s="2"/>
    </row>
    <row r="3" spans="1:11" x14ac:dyDescent="0.25">
      <c r="H3" s="2"/>
      <c r="J3" s="2" t="s">
        <v>1</v>
      </c>
      <c r="K3" s="2"/>
    </row>
    <row r="4" spans="1:11" x14ac:dyDescent="0.25">
      <c r="H4" s="2"/>
      <c r="J4" s="2" t="s">
        <v>2</v>
      </c>
      <c r="K4" s="2"/>
    </row>
    <row r="5" spans="1:11" x14ac:dyDescent="0.25">
      <c r="H5" s="2"/>
      <c r="J5" s="2" t="s">
        <v>3</v>
      </c>
      <c r="K5" s="2"/>
    </row>
    <row r="6" spans="1:11" x14ac:dyDescent="0.25">
      <c r="H6" s="2"/>
      <c r="J6" s="2" t="s">
        <v>4</v>
      </c>
      <c r="K6" s="2"/>
    </row>
    <row r="7" spans="1:11" x14ac:dyDescent="0.25">
      <c r="H7" s="2"/>
      <c r="J7" s="2" t="s">
        <v>5</v>
      </c>
      <c r="K7" s="2"/>
    </row>
    <row r="8" spans="1:11" x14ac:dyDescent="0.25">
      <c r="H8" s="2"/>
      <c r="J8" s="2" t="s">
        <v>81</v>
      </c>
      <c r="K8" s="2"/>
    </row>
    <row r="9" spans="1:11" ht="13.8" x14ac:dyDescent="0.25">
      <c r="A9" s="121"/>
      <c r="B9" s="121"/>
      <c r="C9" s="121"/>
      <c r="D9" s="121"/>
      <c r="E9" s="121"/>
      <c r="F9" s="121"/>
      <c r="G9" s="121"/>
      <c r="H9" s="121"/>
      <c r="I9" s="3"/>
      <c r="J9" s="3"/>
    </row>
    <row r="10" spans="1:11" ht="13.8" x14ac:dyDescent="0.25">
      <c r="A10" s="4"/>
      <c r="B10" s="4"/>
      <c r="C10" s="4"/>
      <c r="D10" s="4"/>
      <c r="E10" s="4"/>
      <c r="F10" s="99" t="s">
        <v>6</v>
      </c>
      <c r="G10" s="99"/>
      <c r="H10" s="99"/>
      <c r="I10" s="99"/>
      <c r="J10" s="99"/>
    </row>
    <row r="11" spans="1:11" ht="14.4" customHeight="1" x14ac:dyDescent="0.25">
      <c r="A11" s="4"/>
      <c r="B11" s="4"/>
      <c r="C11" s="4"/>
      <c r="D11" s="4"/>
      <c r="E11" s="4"/>
      <c r="F11" s="122" t="s">
        <v>125</v>
      </c>
      <c r="G11" s="122"/>
      <c r="H11" s="122"/>
      <c r="I11" s="122"/>
      <c r="J11" s="122"/>
    </row>
    <row r="12" spans="1:11" ht="12" customHeight="1" x14ac:dyDescent="0.25">
      <c r="A12" s="4"/>
      <c r="B12" s="4"/>
      <c r="C12" s="4"/>
      <c r="D12" s="4"/>
      <c r="E12" s="4"/>
      <c r="F12" s="123" t="s">
        <v>7</v>
      </c>
      <c r="G12" s="123"/>
      <c r="H12" s="123"/>
      <c r="I12" s="123"/>
      <c r="J12" s="123"/>
    </row>
    <row r="13" spans="1:11" ht="13.8" x14ac:dyDescent="0.25">
      <c r="A13" s="4"/>
      <c r="B13" s="4"/>
      <c r="C13" s="4"/>
      <c r="D13" s="4"/>
      <c r="E13" s="4"/>
      <c r="G13" s="5"/>
      <c r="J13" s="3"/>
    </row>
    <row r="14" spans="1:11" ht="13.95" customHeight="1" x14ac:dyDescent="0.25">
      <c r="A14" s="4"/>
      <c r="B14" s="4"/>
      <c r="C14" s="4"/>
      <c r="D14" s="4"/>
      <c r="E14" s="4"/>
      <c r="F14" s="122" t="s">
        <v>8</v>
      </c>
      <c r="G14" s="122"/>
      <c r="H14" s="122"/>
      <c r="I14" s="122"/>
      <c r="J14" s="122"/>
    </row>
    <row r="15" spans="1:11" ht="12" customHeight="1" x14ac:dyDescent="0.25">
      <c r="A15" s="4"/>
      <c r="B15" s="4"/>
      <c r="C15" s="4"/>
      <c r="D15" s="4"/>
      <c r="E15" s="4"/>
      <c r="F15" s="120" t="s">
        <v>9</v>
      </c>
      <c r="G15" s="120"/>
      <c r="H15" s="120"/>
      <c r="I15" s="120"/>
      <c r="J15" s="120"/>
    </row>
    <row r="16" spans="1:11" ht="13.8" x14ac:dyDescent="0.25">
      <c r="A16" s="4"/>
      <c r="B16" s="4"/>
      <c r="C16" s="4"/>
      <c r="D16" s="4"/>
      <c r="E16" s="4"/>
      <c r="G16" s="5"/>
      <c r="J16" s="3"/>
    </row>
    <row r="17" spans="1:10" ht="13.95" customHeight="1" x14ac:dyDescent="0.25">
      <c r="A17" s="4"/>
      <c r="B17" s="4"/>
      <c r="C17" s="4"/>
      <c r="D17" s="4"/>
      <c r="E17" s="4"/>
      <c r="F17" s="74"/>
      <c r="G17" s="74"/>
      <c r="H17" s="74"/>
      <c r="I17" s="75" t="s">
        <v>79</v>
      </c>
      <c r="J17" s="74"/>
    </row>
    <row r="18" spans="1:10" ht="14.25" customHeight="1" x14ac:dyDescent="0.25">
      <c r="A18" s="4"/>
      <c r="B18" s="4"/>
      <c r="C18" s="4"/>
      <c r="D18" s="4"/>
      <c r="E18" s="4"/>
      <c r="F18" s="99" t="s">
        <v>10</v>
      </c>
      <c r="G18" s="99"/>
      <c r="H18" s="99"/>
      <c r="I18" s="99"/>
      <c r="J18" s="99"/>
    </row>
    <row r="19" spans="1:10" ht="14.4" customHeight="1" x14ac:dyDescent="0.25">
      <c r="A19" s="4"/>
      <c r="B19" s="4"/>
      <c r="C19" s="4"/>
      <c r="D19" s="4"/>
      <c r="E19" s="4"/>
      <c r="F19" s="112" t="s">
        <v>126</v>
      </c>
      <c r="G19" s="112"/>
      <c r="H19" s="112"/>
      <c r="I19" s="112"/>
      <c r="J19" s="112"/>
    </row>
    <row r="20" spans="1:10" ht="14.4" x14ac:dyDescent="0.3">
      <c r="A20" s="4"/>
      <c r="B20" s="4"/>
      <c r="C20" s="4"/>
      <c r="D20" s="4"/>
      <c r="E20" s="4"/>
      <c r="F20" s="6"/>
      <c r="G20" s="6"/>
      <c r="H20" s="6"/>
      <c r="I20" s="7"/>
      <c r="J20" s="3"/>
    </row>
    <row r="21" spans="1:10" ht="13.8" x14ac:dyDescent="0.25">
      <c r="A21" s="107" t="s">
        <v>127</v>
      </c>
      <c r="B21" s="107"/>
      <c r="C21" s="107"/>
      <c r="D21" s="107"/>
      <c r="E21" s="107"/>
      <c r="F21" s="107"/>
      <c r="G21" s="107"/>
      <c r="H21" s="107"/>
      <c r="I21" s="107"/>
      <c r="J21" s="107"/>
    </row>
    <row r="22" spans="1:10" ht="14.4" x14ac:dyDescent="0.3">
      <c r="A22" s="4"/>
      <c r="B22" s="8"/>
      <c r="C22" s="8"/>
      <c r="D22" s="8"/>
      <c r="E22" s="8"/>
      <c r="F22" s="8"/>
      <c r="G22" s="8"/>
      <c r="H22" s="6"/>
      <c r="I22" s="7"/>
      <c r="J22" s="3"/>
    </row>
    <row r="23" spans="1:10" ht="14.4" x14ac:dyDescent="0.3">
      <c r="A23" s="3"/>
      <c r="B23" s="108" t="s">
        <v>128</v>
      </c>
      <c r="C23" s="109"/>
      <c r="D23" s="109"/>
      <c r="E23" s="109"/>
      <c r="F23" s="109"/>
      <c r="G23" s="109"/>
      <c r="H23" s="6"/>
      <c r="I23" s="7"/>
      <c r="J23" s="3"/>
    </row>
    <row r="24" spans="1:10" ht="14.4" x14ac:dyDescent="0.3">
      <c r="B24" s="110" t="s">
        <v>82</v>
      </c>
      <c r="C24" s="110"/>
      <c r="D24" s="110"/>
      <c r="E24" s="110"/>
      <c r="F24" s="110"/>
      <c r="G24" s="110"/>
      <c r="I24" s="6"/>
      <c r="J24" s="9" t="s">
        <v>11</v>
      </c>
    </row>
    <row r="25" spans="1:10" x14ac:dyDescent="0.25">
      <c r="B25" s="5"/>
      <c r="C25" s="5"/>
      <c r="E25" s="5"/>
      <c r="G25" s="5"/>
      <c r="I25" s="2" t="s">
        <v>12</v>
      </c>
      <c r="J25" s="10" t="s">
        <v>13</v>
      </c>
    </row>
    <row r="26" spans="1:10" x14ac:dyDescent="0.25">
      <c r="B26" s="5"/>
      <c r="C26" s="5"/>
      <c r="E26" s="5"/>
      <c r="G26" s="5"/>
      <c r="I26" s="2" t="s">
        <v>14</v>
      </c>
      <c r="J26" s="11">
        <v>45643</v>
      </c>
    </row>
    <row r="27" spans="1:10" x14ac:dyDescent="0.25">
      <c r="A27" s="12"/>
      <c r="B27" s="12"/>
      <c r="C27" s="12"/>
      <c r="D27" s="12"/>
      <c r="E27" s="12"/>
      <c r="F27" s="12"/>
      <c r="G27" s="12"/>
      <c r="I27" s="2" t="s">
        <v>15</v>
      </c>
      <c r="J27" s="13">
        <v>51326281</v>
      </c>
    </row>
    <row r="28" spans="1:10" ht="34.200000000000003" customHeight="1" x14ac:dyDescent="0.3">
      <c r="A28" s="1" t="s">
        <v>16</v>
      </c>
      <c r="B28" s="111" t="s">
        <v>83</v>
      </c>
      <c r="C28" s="111"/>
      <c r="D28" s="111"/>
      <c r="E28" s="111"/>
      <c r="F28" s="111"/>
      <c r="G28" s="111"/>
      <c r="H28" s="14"/>
      <c r="I28" s="15"/>
      <c r="J28" s="13"/>
    </row>
    <row r="29" spans="1:10" x14ac:dyDescent="0.25">
      <c r="A29" s="1" t="s">
        <v>17</v>
      </c>
      <c r="B29" s="16" t="s">
        <v>84</v>
      </c>
      <c r="C29" s="16"/>
      <c r="D29" s="16"/>
      <c r="E29" s="16"/>
      <c r="F29" s="16"/>
      <c r="G29" s="16"/>
      <c r="I29" s="17"/>
      <c r="J29" s="13"/>
    </row>
    <row r="30" spans="1:10" x14ac:dyDescent="0.25">
      <c r="A30" s="1" t="s">
        <v>18</v>
      </c>
      <c r="B30" s="16" t="s">
        <v>84</v>
      </c>
      <c r="C30" s="16"/>
      <c r="D30" s="16"/>
      <c r="E30" s="16"/>
      <c r="F30" s="16"/>
      <c r="G30" s="16"/>
      <c r="I30" s="2" t="s">
        <v>19</v>
      </c>
      <c r="J30" s="10" t="s">
        <v>20</v>
      </c>
    </row>
    <row r="31" spans="1:10" x14ac:dyDescent="0.25">
      <c r="A31" s="1" t="s">
        <v>21</v>
      </c>
      <c r="B31" s="18" t="s">
        <v>85</v>
      </c>
      <c r="C31" s="18"/>
      <c r="D31" s="18"/>
      <c r="E31" s="18"/>
      <c r="F31" s="18"/>
      <c r="G31" s="18"/>
      <c r="I31" s="2" t="s">
        <v>22</v>
      </c>
      <c r="J31" s="13">
        <v>86636410</v>
      </c>
    </row>
    <row r="32" spans="1:10" x14ac:dyDescent="0.25">
      <c r="A32" s="1" t="s">
        <v>23</v>
      </c>
      <c r="B32" s="18" t="s">
        <v>24</v>
      </c>
      <c r="C32" s="18"/>
      <c r="D32" s="18"/>
      <c r="E32" s="18"/>
      <c r="F32" s="18"/>
      <c r="G32" s="18"/>
      <c r="I32" s="2" t="s">
        <v>25</v>
      </c>
      <c r="J32" s="13">
        <v>383</v>
      </c>
    </row>
    <row r="33" spans="1:17" ht="13.8" thickBot="1" x14ac:dyDescent="0.3">
      <c r="O33" s="19"/>
      <c r="P33" s="19"/>
      <c r="Q33" s="19"/>
    </row>
    <row r="34" spans="1:17" s="19" customFormat="1" ht="49.5" customHeight="1" x14ac:dyDescent="0.25">
      <c r="A34" s="20" t="s">
        <v>26</v>
      </c>
      <c r="B34" s="21" t="s">
        <v>27</v>
      </c>
      <c r="C34" s="21" t="s">
        <v>28</v>
      </c>
      <c r="D34" s="21" t="s">
        <v>29</v>
      </c>
      <c r="E34" s="21" t="s">
        <v>30</v>
      </c>
      <c r="F34" s="21" t="s">
        <v>31</v>
      </c>
      <c r="G34" s="21" t="s">
        <v>32</v>
      </c>
      <c r="H34" s="21" t="s">
        <v>129</v>
      </c>
      <c r="I34" s="21" t="s">
        <v>86</v>
      </c>
      <c r="J34" s="22" t="s">
        <v>87</v>
      </c>
    </row>
    <row r="35" spans="1:17" s="19" customFormat="1" x14ac:dyDescent="0.25">
      <c r="A35" s="23">
        <v>1</v>
      </c>
      <c r="B35" s="24">
        <f t="shared" ref="B35:G35" si="0">SUM(A35+1)</f>
        <v>2</v>
      </c>
      <c r="C35" s="24">
        <f t="shared" si="0"/>
        <v>3</v>
      </c>
      <c r="D35" s="24">
        <f t="shared" si="0"/>
        <v>4</v>
      </c>
      <c r="E35" s="24">
        <f t="shared" si="0"/>
        <v>5</v>
      </c>
      <c r="F35" s="24">
        <f t="shared" si="0"/>
        <v>6</v>
      </c>
      <c r="G35" s="24">
        <f t="shared" si="0"/>
        <v>7</v>
      </c>
      <c r="H35" s="24">
        <v>8</v>
      </c>
      <c r="I35" s="25">
        <v>9</v>
      </c>
      <c r="J35" s="26">
        <v>10</v>
      </c>
    </row>
    <row r="36" spans="1:17" s="19" customFormat="1" ht="16.5" customHeight="1" x14ac:dyDescent="0.25">
      <c r="A36" s="102" t="s">
        <v>33</v>
      </c>
      <c r="B36" s="103"/>
      <c r="C36" s="103"/>
      <c r="D36" s="103"/>
      <c r="E36" s="103"/>
      <c r="F36" s="103"/>
      <c r="G36" s="103"/>
      <c r="H36" s="103"/>
      <c r="I36" s="103"/>
      <c r="J36" s="104"/>
    </row>
    <row r="37" spans="1:17" s="34" customFormat="1" ht="13.8" x14ac:dyDescent="0.25">
      <c r="A37" s="27" t="s">
        <v>88</v>
      </c>
      <c r="B37" s="28" t="s">
        <v>34</v>
      </c>
      <c r="C37" s="28" t="s">
        <v>35</v>
      </c>
      <c r="D37" s="29" t="s">
        <v>36</v>
      </c>
      <c r="E37" s="30">
        <v>111</v>
      </c>
      <c r="F37" s="31">
        <v>211000</v>
      </c>
      <c r="G37" s="30">
        <v>1000</v>
      </c>
      <c r="H37" s="32">
        <v>451164.48</v>
      </c>
      <c r="I37" s="32">
        <v>451164.48</v>
      </c>
      <c r="J37" s="33">
        <v>451164.48</v>
      </c>
    </row>
    <row r="38" spans="1:17" s="34" customFormat="1" ht="42" customHeight="1" x14ac:dyDescent="0.25">
      <c r="A38" s="35" t="s">
        <v>89</v>
      </c>
      <c r="B38" s="28" t="s">
        <v>34</v>
      </c>
      <c r="C38" s="28" t="s">
        <v>35</v>
      </c>
      <c r="D38" s="29" t="s">
        <v>36</v>
      </c>
      <c r="E38" s="29" t="s">
        <v>39</v>
      </c>
      <c r="F38" s="29" t="s">
        <v>40</v>
      </c>
      <c r="G38" s="29" t="s">
        <v>38</v>
      </c>
      <c r="H38" s="36">
        <v>30000</v>
      </c>
      <c r="I38" s="36">
        <v>20000</v>
      </c>
      <c r="J38" s="36">
        <v>20000</v>
      </c>
    </row>
    <row r="39" spans="1:17" s="34" customFormat="1" ht="13.8" x14ac:dyDescent="0.25">
      <c r="A39" s="27" t="s">
        <v>42</v>
      </c>
      <c r="B39" s="28" t="s">
        <v>34</v>
      </c>
      <c r="C39" s="28" t="s">
        <v>35</v>
      </c>
      <c r="D39" s="29" t="s">
        <v>36</v>
      </c>
      <c r="E39" s="30">
        <v>119</v>
      </c>
      <c r="F39" s="30">
        <v>213000</v>
      </c>
      <c r="G39" s="30">
        <v>1000</v>
      </c>
      <c r="H39" s="32">
        <v>136251.67000000001</v>
      </c>
      <c r="I39" s="32">
        <v>136261.67000000001</v>
      </c>
      <c r="J39" s="32">
        <v>136251.67000000001</v>
      </c>
    </row>
    <row r="40" spans="1:17" s="34" customFormat="1" ht="13.8" x14ac:dyDescent="0.25">
      <c r="A40" s="27" t="s">
        <v>41</v>
      </c>
      <c r="B40" s="28" t="s">
        <v>34</v>
      </c>
      <c r="C40" s="28" t="s">
        <v>35</v>
      </c>
      <c r="D40" s="29" t="s">
        <v>36</v>
      </c>
      <c r="E40" s="29" t="s">
        <v>43</v>
      </c>
      <c r="F40" s="29" t="s">
        <v>44</v>
      </c>
      <c r="G40" s="29" t="s">
        <v>38</v>
      </c>
      <c r="H40" s="36">
        <v>7416</v>
      </c>
      <c r="I40" s="36">
        <v>9270</v>
      </c>
      <c r="J40" s="37">
        <v>11587.5</v>
      </c>
    </row>
    <row r="41" spans="1:17" s="34" customFormat="1" ht="13.8" x14ac:dyDescent="0.25">
      <c r="A41" s="27" t="s">
        <v>90</v>
      </c>
      <c r="B41" s="28" t="s">
        <v>34</v>
      </c>
      <c r="C41" s="28" t="s">
        <v>35</v>
      </c>
      <c r="D41" s="29" t="s">
        <v>36</v>
      </c>
      <c r="E41" s="29" t="s">
        <v>43</v>
      </c>
      <c r="F41" s="29" t="s">
        <v>91</v>
      </c>
      <c r="G41" s="29" t="s">
        <v>38</v>
      </c>
      <c r="H41" s="36">
        <v>46442.5</v>
      </c>
      <c r="I41" s="36">
        <v>58053.13</v>
      </c>
      <c r="J41" s="37">
        <v>67566.41</v>
      </c>
    </row>
    <row r="42" spans="1:17" s="34" customFormat="1" ht="13.8" x14ac:dyDescent="0.25">
      <c r="A42" s="27" t="s">
        <v>92</v>
      </c>
      <c r="B42" s="28" t="s">
        <v>34</v>
      </c>
      <c r="C42" s="28" t="s">
        <v>35</v>
      </c>
      <c r="D42" s="29" t="s">
        <v>36</v>
      </c>
      <c r="E42" s="29" t="s">
        <v>43</v>
      </c>
      <c r="F42" s="29" t="s">
        <v>93</v>
      </c>
      <c r="G42" s="29" t="s">
        <v>38</v>
      </c>
      <c r="H42" s="36">
        <v>0</v>
      </c>
      <c r="I42" s="36">
        <v>0</v>
      </c>
      <c r="J42" s="37">
        <v>0</v>
      </c>
    </row>
    <row r="43" spans="1:17" s="34" customFormat="1" ht="15" customHeight="1" x14ac:dyDescent="0.25">
      <c r="A43" s="38" t="s">
        <v>53</v>
      </c>
      <c r="B43" s="28" t="s">
        <v>34</v>
      </c>
      <c r="C43" s="28" t="s">
        <v>35</v>
      </c>
      <c r="D43" s="29" t="s">
        <v>36</v>
      </c>
      <c r="E43" s="29" t="s">
        <v>43</v>
      </c>
      <c r="F43" s="29" t="s">
        <v>54</v>
      </c>
      <c r="G43" s="29" t="s">
        <v>38</v>
      </c>
      <c r="H43" s="36">
        <v>36117.96</v>
      </c>
      <c r="I43" s="36">
        <v>39466.11</v>
      </c>
      <c r="J43" s="37">
        <v>41301.620000000003</v>
      </c>
    </row>
    <row r="44" spans="1:17" s="34" customFormat="1" ht="30.75" customHeight="1" x14ac:dyDescent="0.25">
      <c r="A44" s="35" t="s">
        <v>55</v>
      </c>
      <c r="B44" s="28" t="s">
        <v>34</v>
      </c>
      <c r="C44" s="28" t="s">
        <v>35</v>
      </c>
      <c r="D44" s="29" t="s">
        <v>36</v>
      </c>
      <c r="E44" s="29" t="s">
        <v>43</v>
      </c>
      <c r="F44" s="29" t="s">
        <v>56</v>
      </c>
      <c r="G44" s="29" t="s">
        <v>38</v>
      </c>
      <c r="H44" s="36">
        <v>39096.9</v>
      </c>
      <c r="I44" s="36">
        <v>48871.13</v>
      </c>
      <c r="J44" s="37">
        <v>61088.91</v>
      </c>
    </row>
    <row r="45" spans="1:17" s="34" customFormat="1" ht="14.25" customHeight="1" x14ac:dyDescent="0.25">
      <c r="A45" s="35" t="s">
        <v>94</v>
      </c>
      <c r="B45" s="28" t="s">
        <v>34</v>
      </c>
      <c r="C45" s="28" t="s">
        <v>35</v>
      </c>
      <c r="D45" s="29" t="s">
        <v>36</v>
      </c>
      <c r="E45" s="29" t="s">
        <v>43</v>
      </c>
      <c r="F45" s="29" t="s">
        <v>57</v>
      </c>
      <c r="G45" s="29" t="s">
        <v>38</v>
      </c>
      <c r="H45" s="36">
        <v>196537.1</v>
      </c>
      <c r="I45" s="36">
        <v>245671.38</v>
      </c>
      <c r="J45" s="37">
        <v>307089.21999999997</v>
      </c>
    </row>
    <row r="46" spans="1:17" s="34" customFormat="1" ht="13.8" x14ac:dyDescent="0.25">
      <c r="A46" s="35" t="s">
        <v>58</v>
      </c>
      <c r="B46" s="28" t="s">
        <v>34</v>
      </c>
      <c r="C46" s="28" t="s">
        <v>35</v>
      </c>
      <c r="D46" s="29" t="s">
        <v>36</v>
      </c>
      <c r="E46" s="29" t="s">
        <v>43</v>
      </c>
      <c r="F46" s="29" t="s">
        <v>59</v>
      </c>
      <c r="G46" s="29" t="s">
        <v>38</v>
      </c>
      <c r="H46" s="36">
        <v>73625</v>
      </c>
      <c r="I46" s="36">
        <v>86875</v>
      </c>
      <c r="J46" s="37">
        <v>102921.88</v>
      </c>
    </row>
    <row r="47" spans="1:17" s="34" customFormat="1" ht="20.25" customHeight="1" x14ac:dyDescent="0.25">
      <c r="A47" s="35" t="s">
        <v>95</v>
      </c>
      <c r="B47" s="28" t="s">
        <v>34</v>
      </c>
      <c r="C47" s="28" t="s">
        <v>35</v>
      </c>
      <c r="D47" s="29" t="s">
        <v>36</v>
      </c>
      <c r="E47" s="29" t="s">
        <v>43</v>
      </c>
      <c r="F47" s="29" t="s">
        <v>60</v>
      </c>
      <c r="G47" s="29" t="s">
        <v>38</v>
      </c>
      <c r="H47" s="36">
        <v>73072.679999999993</v>
      </c>
      <c r="I47" s="36">
        <v>83840.84</v>
      </c>
      <c r="J47" s="37">
        <v>97301.05</v>
      </c>
    </row>
    <row r="48" spans="1:17" s="34" customFormat="1" ht="16.5" customHeight="1" x14ac:dyDescent="0.25">
      <c r="A48" s="35" t="s">
        <v>96</v>
      </c>
      <c r="B48" s="28" t="s">
        <v>34</v>
      </c>
      <c r="C48" s="28" t="s">
        <v>35</v>
      </c>
      <c r="D48" s="29" t="s">
        <v>36</v>
      </c>
      <c r="E48" s="29" t="s">
        <v>43</v>
      </c>
      <c r="F48" s="29" t="s">
        <v>73</v>
      </c>
      <c r="G48" s="29" t="s">
        <v>38</v>
      </c>
      <c r="H48" s="36">
        <v>0</v>
      </c>
      <c r="I48" s="36">
        <v>0</v>
      </c>
      <c r="J48" s="37">
        <v>0</v>
      </c>
    </row>
    <row r="49" spans="1:10" s="34" customFormat="1" ht="28.5" customHeight="1" x14ac:dyDescent="0.25">
      <c r="A49" s="35" t="s">
        <v>97</v>
      </c>
      <c r="B49" s="28" t="s">
        <v>34</v>
      </c>
      <c r="C49" s="28" t="s">
        <v>35</v>
      </c>
      <c r="D49" s="29" t="s">
        <v>36</v>
      </c>
      <c r="E49" s="29" t="s">
        <v>43</v>
      </c>
      <c r="F49" s="29" t="s">
        <v>61</v>
      </c>
      <c r="G49" s="29" t="s">
        <v>38</v>
      </c>
      <c r="H49" s="36">
        <v>164784</v>
      </c>
      <c r="I49" s="36">
        <v>214562.5</v>
      </c>
      <c r="J49" s="37">
        <v>268203.13</v>
      </c>
    </row>
    <row r="50" spans="1:10" s="34" customFormat="1" ht="15.75" customHeight="1" x14ac:dyDescent="0.25">
      <c r="A50" s="35" t="s">
        <v>58</v>
      </c>
      <c r="B50" s="28" t="s">
        <v>34</v>
      </c>
      <c r="C50" s="28" t="s">
        <v>35</v>
      </c>
      <c r="D50" s="29" t="s">
        <v>36</v>
      </c>
      <c r="E50" s="29" t="s">
        <v>43</v>
      </c>
      <c r="F50" s="29" t="s">
        <v>62</v>
      </c>
      <c r="G50" s="29" t="s">
        <v>38</v>
      </c>
      <c r="H50" s="36">
        <v>100000</v>
      </c>
      <c r="I50" s="36">
        <v>100000</v>
      </c>
      <c r="J50" s="37">
        <v>100000</v>
      </c>
    </row>
    <row r="51" spans="1:10" s="34" customFormat="1" ht="29.25" customHeight="1" x14ac:dyDescent="0.25">
      <c r="A51" s="35" t="s">
        <v>98</v>
      </c>
      <c r="B51" s="28" t="s">
        <v>34</v>
      </c>
      <c r="C51" s="28" t="s">
        <v>35</v>
      </c>
      <c r="D51" s="29" t="s">
        <v>36</v>
      </c>
      <c r="E51" s="29" t="s">
        <v>37</v>
      </c>
      <c r="F51" s="29" t="s">
        <v>99</v>
      </c>
      <c r="G51" s="29" t="s">
        <v>38</v>
      </c>
      <c r="H51" s="36">
        <v>0</v>
      </c>
      <c r="I51" s="36">
        <v>0</v>
      </c>
      <c r="J51" s="37">
        <v>0</v>
      </c>
    </row>
    <row r="52" spans="1:10" s="34" customFormat="1" ht="48" customHeight="1" x14ac:dyDescent="0.25">
      <c r="A52" s="35" t="s">
        <v>100</v>
      </c>
      <c r="B52" s="28" t="s">
        <v>34</v>
      </c>
      <c r="C52" s="28" t="s">
        <v>35</v>
      </c>
      <c r="D52" s="29" t="s">
        <v>36</v>
      </c>
      <c r="E52" s="29" t="s">
        <v>39</v>
      </c>
      <c r="F52" s="29" t="s">
        <v>101</v>
      </c>
      <c r="G52" s="29" t="s">
        <v>38</v>
      </c>
      <c r="H52" s="36">
        <v>0</v>
      </c>
      <c r="I52" s="36">
        <v>0</v>
      </c>
      <c r="J52" s="37">
        <v>0</v>
      </c>
    </row>
    <row r="53" spans="1:10" s="43" customFormat="1" ht="13.8" x14ac:dyDescent="0.25">
      <c r="A53" s="39" t="s">
        <v>63</v>
      </c>
      <c r="B53" s="28" t="s">
        <v>34</v>
      </c>
      <c r="C53" s="28" t="s">
        <v>35</v>
      </c>
      <c r="D53" s="29" t="s">
        <v>36</v>
      </c>
      <c r="E53" s="29" t="s">
        <v>43</v>
      </c>
      <c r="F53" s="40" t="s">
        <v>64</v>
      </c>
      <c r="G53" s="40" t="s">
        <v>38</v>
      </c>
      <c r="H53" s="41">
        <v>0</v>
      </c>
      <c r="I53" s="41">
        <v>0</v>
      </c>
      <c r="J53" s="42">
        <v>0</v>
      </c>
    </row>
    <row r="54" spans="1:10" s="43" customFormat="1" ht="27.6" x14ac:dyDescent="0.25">
      <c r="A54" s="44" t="s">
        <v>102</v>
      </c>
      <c r="B54" s="28" t="s">
        <v>34</v>
      </c>
      <c r="C54" s="28" t="s">
        <v>35</v>
      </c>
      <c r="D54" s="29" t="s">
        <v>36</v>
      </c>
      <c r="E54" s="29" t="s">
        <v>43</v>
      </c>
      <c r="F54" s="40" t="s">
        <v>103</v>
      </c>
      <c r="G54" s="40" t="s">
        <v>38</v>
      </c>
      <c r="H54" s="41">
        <v>9900</v>
      </c>
      <c r="I54" s="41">
        <v>12375</v>
      </c>
      <c r="J54" s="42">
        <v>15468.75</v>
      </c>
    </row>
    <row r="55" spans="1:10" s="43" customFormat="1" ht="13.8" x14ac:dyDescent="0.25">
      <c r="A55" s="38" t="s">
        <v>104</v>
      </c>
      <c r="B55" s="28" t="s">
        <v>34</v>
      </c>
      <c r="C55" s="28" t="s">
        <v>35</v>
      </c>
      <c r="D55" s="29" t="s">
        <v>36</v>
      </c>
      <c r="E55" s="29" t="s">
        <v>43</v>
      </c>
      <c r="F55" s="40" t="s">
        <v>105</v>
      </c>
      <c r="G55" s="40" t="s">
        <v>38</v>
      </c>
      <c r="H55" s="41">
        <v>0</v>
      </c>
      <c r="I55" s="41">
        <v>0</v>
      </c>
      <c r="J55" s="42">
        <v>0</v>
      </c>
    </row>
    <row r="56" spans="1:10" s="43" customFormat="1" ht="13.8" x14ac:dyDescent="0.25">
      <c r="A56" s="38" t="s">
        <v>65</v>
      </c>
      <c r="B56" s="28" t="s">
        <v>34</v>
      </c>
      <c r="C56" s="28" t="s">
        <v>35</v>
      </c>
      <c r="D56" s="29" t="s">
        <v>36</v>
      </c>
      <c r="E56" s="29" t="s">
        <v>43</v>
      </c>
      <c r="F56" s="40" t="s">
        <v>66</v>
      </c>
      <c r="G56" s="40" t="s">
        <v>38</v>
      </c>
      <c r="H56" s="41">
        <v>20000</v>
      </c>
      <c r="I56" s="41">
        <v>20000</v>
      </c>
      <c r="J56" s="42">
        <v>20000</v>
      </c>
    </row>
    <row r="57" spans="1:10" s="43" customFormat="1" ht="13.8" x14ac:dyDescent="0.25">
      <c r="A57" s="38" t="s">
        <v>106</v>
      </c>
      <c r="B57" s="28" t="s">
        <v>34</v>
      </c>
      <c r="C57" s="28" t="s">
        <v>35</v>
      </c>
      <c r="D57" s="29" t="s">
        <v>36</v>
      </c>
      <c r="E57" s="29" t="s">
        <v>43</v>
      </c>
      <c r="F57" s="40" t="s">
        <v>107</v>
      </c>
      <c r="G57" s="40" t="s">
        <v>38</v>
      </c>
      <c r="H57" s="41">
        <v>10000</v>
      </c>
      <c r="I57" s="41">
        <v>10000</v>
      </c>
      <c r="J57" s="41">
        <v>10000</v>
      </c>
    </row>
    <row r="58" spans="1:10" s="34" customFormat="1" ht="16.5" customHeight="1" x14ac:dyDescent="0.25">
      <c r="A58" s="38" t="s">
        <v>67</v>
      </c>
      <c r="B58" s="28" t="s">
        <v>34</v>
      </c>
      <c r="C58" s="28" t="s">
        <v>35</v>
      </c>
      <c r="D58" s="29" t="s">
        <v>36</v>
      </c>
      <c r="E58" s="29" t="s">
        <v>43</v>
      </c>
      <c r="F58" s="29" t="s">
        <v>68</v>
      </c>
      <c r="G58" s="29" t="s">
        <v>38</v>
      </c>
      <c r="H58" s="36">
        <v>80000</v>
      </c>
      <c r="I58" s="36">
        <v>80000</v>
      </c>
      <c r="J58" s="37">
        <v>80000</v>
      </c>
    </row>
    <row r="59" spans="1:10" s="34" customFormat="1" ht="13.8" x14ac:dyDescent="0.25">
      <c r="A59" s="35" t="s">
        <v>108</v>
      </c>
      <c r="B59" s="28" t="s">
        <v>34</v>
      </c>
      <c r="C59" s="28" t="s">
        <v>35</v>
      </c>
      <c r="D59" s="29" t="s">
        <v>36</v>
      </c>
      <c r="E59" s="29" t="s">
        <v>45</v>
      </c>
      <c r="F59" s="29" t="s">
        <v>46</v>
      </c>
      <c r="G59" s="29" t="s">
        <v>38</v>
      </c>
      <c r="H59" s="36">
        <v>1670000</v>
      </c>
      <c r="I59" s="36">
        <v>2040114.43</v>
      </c>
      <c r="J59" s="37">
        <v>2197930.77</v>
      </c>
    </row>
    <row r="60" spans="1:10" s="34" customFormat="1" ht="13.8" x14ac:dyDescent="0.25">
      <c r="A60" s="35" t="s">
        <v>47</v>
      </c>
      <c r="B60" s="28" t="s">
        <v>34</v>
      </c>
      <c r="C60" s="28" t="s">
        <v>35</v>
      </c>
      <c r="D60" s="29" t="s">
        <v>36</v>
      </c>
      <c r="E60" s="29" t="s">
        <v>45</v>
      </c>
      <c r="F60" s="29" t="s">
        <v>48</v>
      </c>
      <c r="G60" s="29" t="s">
        <v>38</v>
      </c>
      <c r="H60" s="36">
        <v>580000</v>
      </c>
      <c r="I60" s="36">
        <v>684490</v>
      </c>
      <c r="J60" s="37">
        <v>740100</v>
      </c>
    </row>
    <row r="61" spans="1:10" s="34" customFormat="1" ht="13.8" x14ac:dyDescent="0.25">
      <c r="A61" s="35" t="s">
        <v>49</v>
      </c>
      <c r="B61" s="28" t="s">
        <v>34</v>
      </c>
      <c r="C61" s="28" t="s">
        <v>35</v>
      </c>
      <c r="D61" s="29" t="s">
        <v>36</v>
      </c>
      <c r="E61" s="29" t="s">
        <v>45</v>
      </c>
      <c r="F61" s="29" t="s">
        <v>50</v>
      </c>
      <c r="G61" s="29" t="s">
        <v>38</v>
      </c>
      <c r="H61" s="36">
        <v>59330</v>
      </c>
      <c r="I61" s="36">
        <v>64908</v>
      </c>
      <c r="J61" s="37">
        <v>69775.59</v>
      </c>
    </row>
    <row r="62" spans="1:10" s="34" customFormat="1" ht="13.8" x14ac:dyDescent="0.25">
      <c r="A62" s="35" t="s">
        <v>51</v>
      </c>
      <c r="B62" s="28" t="s">
        <v>34</v>
      </c>
      <c r="C62" s="28" t="s">
        <v>35</v>
      </c>
      <c r="D62" s="29" t="s">
        <v>36</v>
      </c>
      <c r="E62" s="29" t="s">
        <v>45</v>
      </c>
      <c r="F62" s="29" t="s">
        <v>52</v>
      </c>
      <c r="G62" s="29" t="s">
        <v>38</v>
      </c>
      <c r="H62" s="36">
        <v>34472.25</v>
      </c>
      <c r="I62" s="36">
        <v>37710</v>
      </c>
      <c r="J62" s="37">
        <v>40538.89</v>
      </c>
    </row>
    <row r="63" spans="1:10" s="34" customFormat="1" ht="13.8" x14ac:dyDescent="0.25">
      <c r="A63" s="35" t="s">
        <v>69</v>
      </c>
      <c r="B63" s="28" t="s">
        <v>34</v>
      </c>
      <c r="C63" s="28" t="s">
        <v>35</v>
      </c>
      <c r="D63" s="29" t="s">
        <v>36</v>
      </c>
      <c r="E63" s="29" t="s">
        <v>70</v>
      </c>
      <c r="F63" s="45" t="s">
        <v>71</v>
      </c>
      <c r="G63" s="45" t="s">
        <v>38</v>
      </c>
      <c r="H63" s="36">
        <v>9252</v>
      </c>
      <c r="I63" s="36">
        <v>9252</v>
      </c>
      <c r="J63" s="36">
        <v>9252</v>
      </c>
    </row>
    <row r="64" spans="1:10" s="34" customFormat="1" ht="13.8" x14ac:dyDescent="0.25">
      <c r="A64" s="35" t="s">
        <v>69</v>
      </c>
      <c r="B64" s="28" t="s">
        <v>34</v>
      </c>
      <c r="C64" s="28" t="s">
        <v>35</v>
      </c>
      <c r="D64" s="29" t="s">
        <v>36</v>
      </c>
      <c r="E64" s="29" t="s">
        <v>70</v>
      </c>
      <c r="F64" s="45" t="s">
        <v>72</v>
      </c>
      <c r="G64" s="45" t="s">
        <v>38</v>
      </c>
      <c r="H64" s="36">
        <v>27461</v>
      </c>
      <c r="I64" s="36">
        <v>27461</v>
      </c>
      <c r="J64" s="36">
        <v>27461</v>
      </c>
    </row>
    <row r="65" spans="1:48" s="50" customFormat="1" ht="14.4" thickBot="1" x14ac:dyDescent="0.3">
      <c r="A65" s="105" t="s">
        <v>109</v>
      </c>
      <c r="B65" s="106"/>
      <c r="C65" s="106"/>
      <c r="D65" s="106"/>
      <c r="E65" s="106"/>
      <c r="F65" s="106"/>
      <c r="G65" s="106"/>
      <c r="H65" s="46">
        <f>SUM(H37:H64)</f>
        <v>3854923.54</v>
      </c>
      <c r="I65" s="46">
        <f t="shared" ref="I65:J65" si="1">SUM(I37:I64)</f>
        <v>4480346.67</v>
      </c>
      <c r="J65" s="47">
        <f t="shared" si="1"/>
        <v>4875002.87</v>
      </c>
      <c r="K65" s="48"/>
      <c r="L65" s="48"/>
      <c r="M65" s="48"/>
      <c r="N65" s="48"/>
      <c r="O65" s="49"/>
      <c r="P65" s="49"/>
      <c r="Q65" s="49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</row>
    <row r="66" spans="1:48" s="19" customFormat="1" ht="29.25" hidden="1" customHeight="1" x14ac:dyDescent="0.25">
      <c r="A66" s="113" t="s">
        <v>110</v>
      </c>
      <c r="B66" s="114"/>
      <c r="C66" s="114"/>
      <c r="D66" s="114"/>
      <c r="E66" s="114"/>
      <c r="F66" s="114"/>
      <c r="G66" s="114"/>
      <c r="H66" s="114"/>
      <c r="I66" s="114"/>
      <c r="J66" s="115"/>
      <c r="O66" s="1"/>
      <c r="P66" s="1"/>
      <c r="Q66" s="1"/>
    </row>
    <row r="67" spans="1:48" s="34" customFormat="1" ht="13.8" hidden="1" x14ac:dyDescent="0.25">
      <c r="A67" s="35" t="s">
        <v>111</v>
      </c>
      <c r="B67" s="39" t="s">
        <v>112</v>
      </c>
      <c r="C67" s="39" t="s">
        <v>113</v>
      </c>
      <c r="D67" s="39" t="s">
        <v>114</v>
      </c>
      <c r="E67" s="39" t="s">
        <v>115</v>
      </c>
      <c r="F67" s="39" t="s">
        <v>116</v>
      </c>
      <c r="G67" s="39" t="s">
        <v>117</v>
      </c>
      <c r="H67" s="51">
        <v>0</v>
      </c>
      <c r="I67" s="52">
        <v>0</v>
      </c>
      <c r="J67" s="53">
        <v>0</v>
      </c>
      <c r="O67" s="54"/>
      <c r="P67" s="54"/>
      <c r="Q67" s="54"/>
    </row>
    <row r="68" spans="1:48" s="43" customFormat="1" ht="16.5" hidden="1" customHeight="1" thickBot="1" x14ac:dyDescent="0.3">
      <c r="A68" s="116" t="s">
        <v>118</v>
      </c>
      <c r="B68" s="117"/>
      <c r="C68" s="117"/>
      <c r="D68" s="117"/>
      <c r="E68" s="117"/>
      <c r="F68" s="117"/>
      <c r="G68" s="118"/>
      <c r="H68" s="55">
        <f>SUM(H67)</f>
        <v>0</v>
      </c>
      <c r="I68" s="55">
        <f>SUM(I67)</f>
        <v>0</v>
      </c>
      <c r="J68" s="56">
        <f>SUM(J67)</f>
        <v>0</v>
      </c>
    </row>
    <row r="69" spans="1:48" ht="14.4" thickBot="1" x14ac:dyDescent="0.3">
      <c r="A69" s="57"/>
      <c r="B69" s="57"/>
      <c r="C69" s="57"/>
      <c r="D69" s="58"/>
      <c r="E69" s="58"/>
      <c r="F69" s="58"/>
      <c r="G69" s="59" t="s">
        <v>119</v>
      </c>
      <c r="H69" s="60">
        <f>H65</f>
        <v>3854923.54</v>
      </c>
      <c r="I69" s="61">
        <f t="shared" ref="I69:J69" si="2">I65</f>
        <v>4480346.67</v>
      </c>
      <c r="J69" s="62">
        <f t="shared" si="2"/>
        <v>4875002.87</v>
      </c>
    </row>
    <row r="70" spans="1:48" x14ac:dyDescent="0.25">
      <c r="A70" s="57"/>
      <c r="B70" s="57"/>
      <c r="C70" s="57"/>
      <c r="D70" s="19"/>
      <c r="E70" s="19"/>
      <c r="F70" s="19"/>
      <c r="G70" s="19"/>
      <c r="H70" s="19"/>
    </row>
    <row r="72" spans="1:48" x14ac:dyDescent="0.25">
      <c r="H72" s="63"/>
    </row>
    <row r="73" spans="1:48" x14ac:dyDescent="0.25">
      <c r="H73" s="63"/>
    </row>
    <row r="74" spans="1:48" ht="15.6" x14ac:dyDescent="0.3">
      <c r="A74" s="64" t="s">
        <v>74</v>
      </c>
      <c r="B74" s="65"/>
      <c r="C74" s="66"/>
      <c r="D74" s="66"/>
      <c r="E74" s="67"/>
      <c r="F74" s="119" t="s">
        <v>120</v>
      </c>
      <c r="G74" s="119"/>
    </row>
    <row r="75" spans="1:48" x14ac:dyDescent="0.25">
      <c r="B75" s="99" t="s">
        <v>76</v>
      </c>
      <c r="C75" s="100"/>
      <c r="D75" s="100"/>
      <c r="E75" s="68"/>
      <c r="F75" s="100" t="s">
        <v>77</v>
      </c>
      <c r="G75" s="100"/>
    </row>
    <row r="76" spans="1:48" x14ac:dyDescent="0.25">
      <c r="B76" s="69"/>
      <c r="C76" s="69"/>
      <c r="D76" s="69"/>
      <c r="E76" s="15"/>
      <c r="F76" s="15"/>
      <c r="G76" s="15"/>
    </row>
    <row r="77" spans="1:48" ht="15.6" x14ac:dyDescent="0.3">
      <c r="A77" s="64" t="s">
        <v>121</v>
      </c>
      <c r="B77" s="65"/>
      <c r="C77" s="66"/>
      <c r="D77" s="66"/>
      <c r="E77" s="67"/>
      <c r="F77" s="101" t="s">
        <v>122</v>
      </c>
      <c r="G77" s="101"/>
    </row>
    <row r="78" spans="1:48" x14ac:dyDescent="0.25">
      <c r="A78" s="1" t="s">
        <v>75</v>
      </c>
      <c r="B78" s="99" t="s">
        <v>76</v>
      </c>
      <c r="C78" s="100"/>
      <c r="D78" s="100"/>
      <c r="E78" s="68"/>
      <c r="F78" s="100" t="s">
        <v>77</v>
      </c>
      <c r="G78" s="100"/>
    </row>
    <row r="80" spans="1:48" ht="15.6" x14ac:dyDescent="0.3">
      <c r="A80" s="64" t="s">
        <v>123</v>
      </c>
      <c r="B80" s="70"/>
      <c r="C80" s="71"/>
      <c r="D80" s="71"/>
      <c r="E80" s="72"/>
      <c r="F80" s="101" t="s">
        <v>124</v>
      </c>
      <c r="G80" s="101"/>
    </row>
    <row r="81" spans="1:8" x14ac:dyDescent="0.25">
      <c r="A81" s="1" t="s">
        <v>78</v>
      </c>
      <c r="B81" s="99" t="s">
        <v>76</v>
      </c>
      <c r="C81" s="100"/>
      <c r="D81" s="100"/>
      <c r="E81" s="68"/>
      <c r="F81" s="100" t="s">
        <v>77</v>
      </c>
      <c r="G81" s="100"/>
      <c r="H81" s="5"/>
    </row>
    <row r="83" spans="1:8" ht="15.6" x14ac:dyDescent="0.3">
      <c r="A83" s="73" t="str">
        <f>F19</f>
        <v>"17" декабря 2024 г.</v>
      </c>
    </row>
  </sheetData>
  <mergeCells count="25">
    <mergeCell ref="F15:J15"/>
    <mergeCell ref="A9:H9"/>
    <mergeCell ref="F10:J10"/>
    <mergeCell ref="F11:J11"/>
    <mergeCell ref="F12:J12"/>
    <mergeCell ref="F14:J14"/>
    <mergeCell ref="F77:G77"/>
    <mergeCell ref="A36:J36"/>
    <mergeCell ref="A65:G65"/>
    <mergeCell ref="F18:J18"/>
    <mergeCell ref="A21:J21"/>
    <mergeCell ref="B23:G23"/>
    <mergeCell ref="B24:G24"/>
    <mergeCell ref="B28:G28"/>
    <mergeCell ref="F19:J19"/>
    <mergeCell ref="A66:J66"/>
    <mergeCell ref="A68:G68"/>
    <mergeCell ref="F74:G74"/>
    <mergeCell ref="B75:D75"/>
    <mergeCell ref="F75:G75"/>
    <mergeCell ref="B78:D78"/>
    <mergeCell ref="F78:G78"/>
    <mergeCell ref="F80:G80"/>
    <mergeCell ref="B81:D81"/>
    <mergeCell ref="F81:G81"/>
  </mergeCells>
  <printOptions horizontalCentered="1"/>
  <pageMargins left="0.70866141732283472" right="0.51181102362204722" top="0.55118110236220474" bottom="0.35433070866141736" header="0.31496062992125984" footer="0.31496062992125984"/>
  <pageSetup paperSize="9" scale="65" fitToHeight="2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150"/>
  <sheetViews>
    <sheetView view="pageBreakPreview" topLeftCell="A107" zoomScale="60" zoomScaleNormal="60" workbookViewId="0">
      <selection activeCell="A147" sqref="A147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25" t="s">
        <v>6</v>
      </c>
      <c r="M10" s="125"/>
      <c r="N10" s="125"/>
      <c r="O10" s="125"/>
      <c r="P10" s="125"/>
    </row>
    <row r="11" spans="12:16" x14ac:dyDescent="0.3">
      <c r="L11" s="109" t="s">
        <v>131</v>
      </c>
      <c r="M11" s="109"/>
      <c r="N11" s="109"/>
      <c r="O11" s="109"/>
      <c r="P11" s="109"/>
    </row>
    <row r="12" spans="12:16" x14ac:dyDescent="0.3">
      <c r="L12" s="126" t="s">
        <v>7</v>
      </c>
      <c r="M12" s="126"/>
      <c r="N12" s="126"/>
      <c r="O12" s="126"/>
      <c r="P12" s="126"/>
    </row>
    <row r="13" spans="12:16" x14ac:dyDescent="0.3">
      <c r="L13" s="109" t="s">
        <v>8</v>
      </c>
      <c r="M13" s="109"/>
      <c r="N13" s="109"/>
      <c r="O13" s="109"/>
      <c r="P13" s="109"/>
    </row>
    <row r="14" spans="12:16" x14ac:dyDescent="0.3">
      <c r="L14" s="126" t="s">
        <v>9</v>
      </c>
      <c r="M14" s="126"/>
      <c r="N14" s="126"/>
      <c r="O14" s="126"/>
      <c r="P14" s="126"/>
    </row>
    <row r="16" spans="12:16" ht="15.6" x14ac:dyDescent="0.3">
      <c r="L16" s="124" t="s">
        <v>132</v>
      </c>
      <c r="M16" s="124"/>
      <c r="N16" s="124"/>
      <c r="O16" s="124"/>
      <c r="P16" s="124"/>
    </row>
    <row r="17" spans="1:16" x14ac:dyDescent="0.3">
      <c r="L17" s="130" t="s">
        <v>76</v>
      </c>
      <c r="M17" s="130"/>
      <c r="N17" s="130" t="s">
        <v>133</v>
      </c>
      <c r="O17" s="130"/>
      <c r="P17" s="130"/>
    </row>
    <row r="18" spans="1:16" x14ac:dyDescent="0.3">
      <c r="L18" s="76" t="s">
        <v>276</v>
      </c>
    </row>
    <row r="20" spans="1:16" x14ac:dyDescent="0.3">
      <c r="A20" s="131" t="s">
        <v>230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</row>
    <row r="22" spans="1:16" x14ac:dyDescent="0.3">
      <c r="B22" s="132" t="s">
        <v>277</v>
      </c>
      <c r="C22" s="132"/>
      <c r="D22" s="132"/>
      <c r="E22" s="132"/>
      <c r="F22" s="132"/>
      <c r="G22" s="132"/>
      <c r="H22" s="78" t="str">
        <f>L18</f>
        <v>"18" февраля 2025 г.</v>
      </c>
      <c r="I22" s="78"/>
      <c r="J22" s="78"/>
      <c r="K22" s="78"/>
      <c r="L22" s="78"/>
    </row>
    <row r="23" spans="1:16" x14ac:dyDescent="0.3">
      <c r="A23" s="125" t="s">
        <v>134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"18"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3" t="s">
        <v>129</v>
      </c>
      <c r="I33" s="134"/>
      <c r="J33" s="135"/>
      <c r="K33" s="133" t="s">
        <v>86</v>
      </c>
      <c r="L33" s="134"/>
      <c r="M33" s="135"/>
      <c r="N33" s="133" t="s">
        <v>87</v>
      </c>
      <c r="O33" s="134"/>
      <c r="P33" s="135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275</v>
      </c>
      <c r="I34" s="89" t="s">
        <v>135</v>
      </c>
      <c r="J34" s="89" t="s">
        <v>136</v>
      </c>
      <c r="K34" s="89" t="str">
        <f>H34</f>
        <v>на 13.02.2025 г</v>
      </c>
      <c r="L34" s="89" t="s">
        <v>135</v>
      </c>
      <c r="M34" s="89" t="s">
        <v>136</v>
      </c>
      <c r="N34" s="89" t="str">
        <f>H34</f>
        <v>на 13.02.2025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6603.63</v>
      </c>
      <c r="I41" s="90"/>
      <c r="J41" s="90">
        <f t="shared" si="1"/>
        <v>6603.63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812.37</v>
      </c>
      <c r="I74" s="90"/>
      <c r="J74" s="90">
        <f>H74+I74</f>
        <v>812.37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0</v>
      </c>
      <c r="I91" s="90">
        <v>650000</v>
      </c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0</v>
      </c>
      <c r="I95" s="90">
        <v>15000</v>
      </c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665000</v>
      </c>
      <c r="J97" s="92">
        <f t="shared" si="8"/>
        <v>22653034.18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36" t="s">
        <v>258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8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36" t="s">
        <v>268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8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36" t="s">
        <v>254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36" t="s">
        <v>236</v>
      </c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8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7" t="s">
        <v>192</v>
      </c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9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36" t="s">
        <v>246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8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36" t="s">
        <v>249</v>
      </c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8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7" t="s">
        <v>207</v>
      </c>
      <c r="B126" s="128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9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7" t="s">
        <v>213</v>
      </c>
      <c r="B134" s="128"/>
      <c r="C134" s="128"/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8"/>
      <c r="P134" s="129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30404370.129999999</v>
      </c>
      <c r="I137" s="92">
        <f t="shared" ref="I137:P137" si="22">I82+I97+I114+I117+I120+I123+I125+I109+I101+I105</f>
        <v>665000</v>
      </c>
      <c r="J137" s="92">
        <f t="shared" si="22"/>
        <v>31069370.129999999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"18" февраля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150"/>
  <sheetViews>
    <sheetView view="pageBreakPreview" zoomScale="60" zoomScaleNormal="60" workbookViewId="0">
      <selection activeCell="L55" sqref="L55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25" t="s">
        <v>6</v>
      </c>
      <c r="M10" s="125"/>
      <c r="N10" s="125"/>
      <c r="O10" s="125"/>
      <c r="P10" s="125"/>
    </row>
    <row r="11" spans="12:16" x14ac:dyDescent="0.3">
      <c r="L11" s="109" t="s">
        <v>131</v>
      </c>
      <c r="M11" s="109"/>
      <c r="N11" s="109"/>
      <c r="O11" s="109"/>
      <c r="P11" s="109"/>
    </row>
    <row r="12" spans="12:16" x14ac:dyDescent="0.3">
      <c r="L12" s="126" t="s">
        <v>7</v>
      </c>
      <c r="M12" s="126"/>
      <c r="N12" s="126"/>
      <c r="O12" s="126"/>
      <c r="P12" s="126"/>
    </row>
    <row r="13" spans="12:16" x14ac:dyDescent="0.3">
      <c r="L13" s="109" t="s">
        <v>8</v>
      </c>
      <c r="M13" s="109"/>
      <c r="N13" s="109"/>
      <c r="O13" s="109"/>
      <c r="P13" s="109"/>
    </row>
    <row r="14" spans="12:16" x14ac:dyDescent="0.3">
      <c r="L14" s="126" t="s">
        <v>9</v>
      </c>
      <c r="M14" s="126"/>
      <c r="N14" s="126"/>
      <c r="O14" s="126"/>
      <c r="P14" s="126"/>
    </row>
    <row r="16" spans="12:16" ht="15.6" x14ac:dyDescent="0.3">
      <c r="L16" s="124" t="s">
        <v>132</v>
      </c>
      <c r="M16" s="124"/>
      <c r="N16" s="124"/>
      <c r="O16" s="124"/>
      <c r="P16" s="124"/>
    </row>
    <row r="17" spans="1:16" x14ac:dyDescent="0.3">
      <c r="L17" s="130" t="s">
        <v>76</v>
      </c>
      <c r="M17" s="130"/>
      <c r="N17" s="130" t="s">
        <v>133</v>
      </c>
      <c r="O17" s="130"/>
      <c r="P17" s="130"/>
    </row>
    <row r="18" spans="1:16" x14ac:dyDescent="0.3">
      <c r="L18" s="76" t="s">
        <v>279</v>
      </c>
    </row>
    <row r="20" spans="1:16" x14ac:dyDescent="0.3">
      <c r="A20" s="131" t="s">
        <v>230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</row>
    <row r="22" spans="1:16" x14ac:dyDescent="0.3">
      <c r="B22" s="132" t="s">
        <v>280</v>
      </c>
      <c r="C22" s="132"/>
      <c r="D22" s="132"/>
      <c r="E22" s="132"/>
      <c r="F22" s="132"/>
      <c r="G22" s="132"/>
      <c r="H22" s="78" t="str">
        <f>L18</f>
        <v>"24" февраля 2025 г.</v>
      </c>
      <c r="I22" s="78"/>
      <c r="J22" s="78"/>
      <c r="K22" s="78"/>
      <c r="L22" s="78"/>
    </row>
    <row r="23" spans="1:16" x14ac:dyDescent="0.3">
      <c r="A23" s="125" t="s">
        <v>134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"24"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3" t="s">
        <v>129</v>
      </c>
      <c r="I33" s="134"/>
      <c r="J33" s="135"/>
      <c r="K33" s="133" t="s">
        <v>86</v>
      </c>
      <c r="L33" s="134"/>
      <c r="M33" s="135"/>
      <c r="N33" s="133" t="s">
        <v>87</v>
      </c>
      <c r="O33" s="134"/>
      <c r="P33" s="135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278</v>
      </c>
      <c r="I34" s="89" t="s">
        <v>135</v>
      </c>
      <c r="J34" s="89" t="s">
        <v>136</v>
      </c>
      <c r="K34" s="89" t="str">
        <f>H34</f>
        <v>на 18.02.2025 г</v>
      </c>
      <c r="L34" s="89" t="s">
        <v>135</v>
      </c>
      <c r="M34" s="89" t="s">
        <v>136</v>
      </c>
      <c r="N34" s="89" t="str">
        <f>H34</f>
        <v>на 18.02.2025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6603.63</v>
      </c>
      <c r="I41" s="90">
        <v>-65.430000000000007</v>
      </c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812.37</v>
      </c>
      <c r="I74" s="90">
        <v>65.430000000000007</v>
      </c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22653034.18</v>
      </c>
      <c r="I97" s="92">
        <f t="shared" si="8"/>
        <v>0</v>
      </c>
      <c r="J97" s="92">
        <f t="shared" si="8"/>
        <v>22653034.18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36" t="s">
        <v>258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8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36" t="s">
        <v>268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8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36" t="s">
        <v>254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36" t="s">
        <v>236</v>
      </c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8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7" t="s">
        <v>192</v>
      </c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9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36" t="s">
        <v>246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8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36" t="s">
        <v>249</v>
      </c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8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7" t="s">
        <v>207</v>
      </c>
      <c r="B126" s="128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9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7" t="s">
        <v>213</v>
      </c>
      <c r="B134" s="128"/>
      <c r="C134" s="128"/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8"/>
      <c r="P134" s="129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31069370.129999999</v>
      </c>
      <c r="I137" s="92">
        <f t="shared" ref="I137:P137" si="22">I82+I97+I114+I117+I120+I123+I125+I109+I101+I105</f>
        <v>0</v>
      </c>
      <c r="J137" s="92">
        <f t="shared" si="22"/>
        <v>31069370.129999999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"24" февраля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150"/>
  <sheetViews>
    <sheetView view="pageBreakPreview" topLeftCell="A53" zoomScale="60" zoomScaleNormal="60" workbookViewId="0">
      <selection activeCell="I61" sqref="I61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25" t="s">
        <v>6</v>
      </c>
      <c r="M10" s="125"/>
      <c r="N10" s="125"/>
      <c r="O10" s="125"/>
      <c r="P10" s="125"/>
    </row>
    <row r="11" spans="12:16" x14ac:dyDescent="0.3">
      <c r="L11" s="109" t="s">
        <v>131</v>
      </c>
      <c r="M11" s="109"/>
      <c r="N11" s="109"/>
      <c r="O11" s="109"/>
      <c r="P11" s="109"/>
    </row>
    <row r="12" spans="12:16" x14ac:dyDescent="0.3">
      <c r="L12" s="126" t="s">
        <v>7</v>
      </c>
      <c r="M12" s="126"/>
      <c r="N12" s="126"/>
      <c r="O12" s="126"/>
      <c r="P12" s="126"/>
    </row>
    <row r="13" spans="12:16" x14ac:dyDescent="0.3">
      <c r="L13" s="109" t="s">
        <v>8</v>
      </c>
      <c r="M13" s="109"/>
      <c r="N13" s="109"/>
      <c r="O13" s="109"/>
      <c r="P13" s="109"/>
    </row>
    <row r="14" spans="12:16" x14ac:dyDescent="0.3">
      <c r="L14" s="126" t="s">
        <v>9</v>
      </c>
      <c r="M14" s="126"/>
      <c r="N14" s="126"/>
      <c r="O14" s="126"/>
      <c r="P14" s="126"/>
    </row>
    <row r="16" spans="12:16" ht="15.6" x14ac:dyDescent="0.3">
      <c r="L16" s="124" t="s">
        <v>132</v>
      </c>
      <c r="M16" s="124"/>
      <c r="N16" s="124"/>
      <c r="O16" s="124"/>
      <c r="P16" s="124"/>
    </row>
    <row r="17" spans="1:16" x14ac:dyDescent="0.3">
      <c r="L17" s="130" t="s">
        <v>76</v>
      </c>
      <c r="M17" s="130"/>
      <c r="N17" s="130" t="s">
        <v>133</v>
      </c>
      <c r="O17" s="130"/>
      <c r="P17" s="130"/>
    </row>
    <row r="18" spans="1:16" x14ac:dyDescent="0.3">
      <c r="L18" s="76" t="s">
        <v>281</v>
      </c>
    </row>
    <row r="20" spans="1:16" x14ac:dyDescent="0.3">
      <c r="A20" s="131" t="s">
        <v>230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</row>
    <row r="22" spans="1:16" x14ac:dyDescent="0.3">
      <c r="B22" s="132" t="s">
        <v>283</v>
      </c>
      <c r="C22" s="132"/>
      <c r="D22" s="132"/>
      <c r="E22" s="132"/>
      <c r="F22" s="132"/>
      <c r="G22" s="132"/>
      <c r="H22" s="78" t="str">
        <f>L18</f>
        <v>"19" марта 2025 г.</v>
      </c>
      <c r="I22" s="78"/>
      <c r="J22" s="78"/>
      <c r="K22" s="78"/>
      <c r="L22" s="78"/>
    </row>
    <row r="23" spans="1:16" x14ac:dyDescent="0.3">
      <c r="A23" s="125" t="s">
        <v>134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"19" марта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3" t="s">
        <v>129</v>
      </c>
      <c r="I33" s="134"/>
      <c r="J33" s="135"/>
      <c r="K33" s="133" t="s">
        <v>86</v>
      </c>
      <c r="L33" s="134"/>
      <c r="M33" s="135"/>
      <c r="N33" s="133" t="s">
        <v>87</v>
      </c>
      <c r="O33" s="134"/>
      <c r="P33" s="135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282</v>
      </c>
      <c r="I34" s="89" t="s">
        <v>135</v>
      </c>
      <c r="J34" s="89" t="s">
        <v>136</v>
      </c>
      <c r="K34" s="89" t="str">
        <f>H34</f>
        <v>на 24.02.2025 г</v>
      </c>
      <c r="L34" s="89" t="s">
        <v>135</v>
      </c>
      <c r="M34" s="89" t="s">
        <v>136</v>
      </c>
      <c r="N34" s="89" t="str">
        <f>H34</f>
        <v>на 24.02.2025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>
        <v>33000</v>
      </c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33000</v>
      </c>
      <c r="J82" s="92">
        <f t="shared" si="4"/>
        <v>3954673.54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22653034.18</v>
      </c>
      <c r="I97" s="92">
        <f t="shared" si="8"/>
        <v>0</v>
      </c>
      <c r="J97" s="92">
        <f t="shared" si="8"/>
        <v>22653034.18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36" t="s">
        <v>258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8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36" t="s">
        <v>268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8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36" t="s">
        <v>254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36" t="s">
        <v>236</v>
      </c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8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7" t="s">
        <v>192</v>
      </c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9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36" t="s">
        <v>246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8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36" t="s">
        <v>249</v>
      </c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8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7" t="s">
        <v>207</v>
      </c>
      <c r="B126" s="128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9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7" t="s">
        <v>213</v>
      </c>
      <c r="B134" s="128"/>
      <c r="C134" s="128"/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8"/>
      <c r="P134" s="129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31069370.129999999</v>
      </c>
      <c r="I137" s="92">
        <f t="shared" ref="I137:P137" si="22">I82+I97+I114+I117+I120+I123+I125+I109+I101+I105</f>
        <v>33000</v>
      </c>
      <c r="J137" s="92">
        <f t="shared" si="22"/>
        <v>31102370.129999999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"19" марта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150"/>
  <sheetViews>
    <sheetView view="pageBreakPreview" topLeftCell="A110" zoomScale="60" zoomScaleNormal="60" workbookViewId="0">
      <selection activeCell="I149" sqref="I149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25" t="s">
        <v>6</v>
      </c>
      <c r="M10" s="125"/>
      <c r="N10" s="125"/>
      <c r="O10" s="125"/>
      <c r="P10" s="125"/>
    </row>
    <row r="11" spans="12:16" x14ac:dyDescent="0.3">
      <c r="L11" s="109" t="s">
        <v>131</v>
      </c>
      <c r="M11" s="109"/>
      <c r="N11" s="109"/>
      <c r="O11" s="109"/>
      <c r="P11" s="109"/>
    </row>
    <row r="12" spans="12:16" x14ac:dyDescent="0.3">
      <c r="L12" s="126" t="s">
        <v>7</v>
      </c>
      <c r="M12" s="126"/>
      <c r="N12" s="126"/>
      <c r="O12" s="126"/>
      <c r="P12" s="126"/>
    </row>
    <row r="13" spans="12:16" x14ac:dyDescent="0.3">
      <c r="L13" s="109" t="s">
        <v>8</v>
      </c>
      <c r="M13" s="109"/>
      <c r="N13" s="109"/>
      <c r="O13" s="109"/>
      <c r="P13" s="109"/>
    </row>
    <row r="14" spans="12:16" x14ac:dyDescent="0.3">
      <c r="L14" s="126" t="s">
        <v>9</v>
      </c>
      <c r="M14" s="126"/>
      <c r="N14" s="126"/>
      <c r="O14" s="126"/>
      <c r="P14" s="126"/>
    </row>
    <row r="16" spans="12:16" ht="15.6" x14ac:dyDescent="0.3">
      <c r="L16" s="124" t="s">
        <v>132</v>
      </c>
      <c r="M16" s="124"/>
      <c r="N16" s="124"/>
      <c r="O16" s="124"/>
      <c r="P16" s="124"/>
    </row>
    <row r="17" spans="1:16" x14ac:dyDescent="0.3">
      <c r="L17" s="130" t="s">
        <v>76</v>
      </c>
      <c r="M17" s="130"/>
      <c r="N17" s="130" t="s">
        <v>133</v>
      </c>
      <c r="O17" s="130"/>
      <c r="P17" s="130"/>
    </row>
    <row r="18" spans="1:16" x14ac:dyDescent="0.3">
      <c r="L18" s="76" t="s">
        <v>284</v>
      </c>
    </row>
    <row r="20" spans="1:16" x14ac:dyDescent="0.3">
      <c r="A20" s="131" t="s">
        <v>230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</row>
    <row r="22" spans="1:16" x14ac:dyDescent="0.3">
      <c r="B22" s="132" t="s">
        <v>285</v>
      </c>
      <c r="C22" s="132"/>
      <c r="D22" s="132"/>
      <c r="E22" s="132"/>
      <c r="F22" s="132"/>
      <c r="G22" s="132"/>
      <c r="H22" s="78" t="str">
        <f>L18</f>
        <v>"26" марта 2025 г.</v>
      </c>
      <c r="I22" s="78"/>
      <c r="J22" s="78"/>
      <c r="K22" s="78"/>
      <c r="L22" s="78"/>
    </row>
    <row r="23" spans="1:16" x14ac:dyDescent="0.3">
      <c r="A23" s="125" t="s">
        <v>134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"26" марта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3" t="s">
        <v>129</v>
      </c>
      <c r="I33" s="134"/>
      <c r="J33" s="135"/>
      <c r="K33" s="133" t="s">
        <v>86</v>
      </c>
      <c r="L33" s="134"/>
      <c r="M33" s="135"/>
      <c r="N33" s="133" t="s">
        <v>87</v>
      </c>
      <c r="O33" s="134"/>
      <c r="P33" s="135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286</v>
      </c>
      <c r="I34" s="89" t="s">
        <v>135</v>
      </c>
      <c r="J34" s="89" t="s">
        <v>136</v>
      </c>
      <c r="K34" s="89" t="str">
        <f>H34</f>
        <v>на 19.03.2025 г</v>
      </c>
      <c r="L34" s="89" t="s">
        <v>135</v>
      </c>
      <c r="M34" s="89" t="s">
        <v>136</v>
      </c>
      <c r="N34" s="89" t="str">
        <f>H34</f>
        <v>на 19.03.2025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3954673.54</v>
      </c>
      <c r="I82" s="92">
        <f t="shared" si="4"/>
        <v>0</v>
      </c>
      <c r="J82" s="92">
        <f t="shared" si="4"/>
        <v>3954673.54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>
        <v>24000</v>
      </c>
      <c r="J88" s="90">
        <f t="shared" si="5"/>
        <v>24000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0</v>
      </c>
      <c r="I89" s="90">
        <v>41900</v>
      </c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22653034.18</v>
      </c>
      <c r="I97" s="92">
        <f t="shared" si="8"/>
        <v>65900</v>
      </c>
      <c r="J97" s="92">
        <f t="shared" si="8"/>
        <v>22718934.18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36" t="s">
        <v>258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8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36" t="s">
        <v>268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8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36" t="s">
        <v>254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36" t="s">
        <v>236</v>
      </c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8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7" t="s">
        <v>192</v>
      </c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9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36" t="s">
        <v>246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8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36" t="s">
        <v>249</v>
      </c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8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7" t="s">
        <v>207</v>
      </c>
      <c r="B126" s="128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9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7" t="s">
        <v>213</v>
      </c>
      <c r="B134" s="128"/>
      <c r="C134" s="128"/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8"/>
      <c r="P134" s="129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31102370.129999999</v>
      </c>
      <c r="I137" s="92">
        <f t="shared" ref="I137:P137" si="22">I82+I97+I114+I117+I120+I123+I125+I109+I101+I105</f>
        <v>65900</v>
      </c>
      <c r="J137" s="92">
        <f t="shared" si="22"/>
        <v>31168270.129999999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287</v>
      </c>
      <c r="B147" s="96"/>
      <c r="C147" s="96"/>
      <c r="D147" s="96"/>
      <c r="E147" s="96"/>
      <c r="F147" s="96" t="s">
        <v>288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"26" марта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150"/>
  <sheetViews>
    <sheetView view="pageBreakPreview" topLeftCell="A110" zoomScale="60" zoomScaleNormal="60" workbookViewId="0">
      <selection activeCell="L28" sqref="L28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25" t="s">
        <v>6</v>
      </c>
      <c r="M10" s="125"/>
      <c r="N10" s="125"/>
      <c r="O10" s="125"/>
      <c r="P10" s="125"/>
    </row>
    <row r="11" spans="12:16" x14ac:dyDescent="0.3">
      <c r="L11" s="109" t="s">
        <v>131</v>
      </c>
      <c r="M11" s="109"/>
      <c r="N11" s="109"/>
      <c r="O11" s="109"/>
      <c r="P11" s="109"/>
    </row>
    <row r="12" spans="12:16" x14ac:dyDescent="0.3">
      <c r="L12" s="126" t="s">
        <v>7</v>
      </c>
      <c r="M12" s="126"/>
      <c r="N12" s="126"/>
      <c r="O12" s="126"/>
      <c r="P12" s="126"/>
    </row>
    <row r="13" spans="12:16" x14ac:dyDescent="0.3">
      <c r="L13" s="109" t="s">
        <v>8</v>
      </c>
      <c r="M13" s="109"/>
      <c r="N13" s="109"/>
      <c r="O13" s="109"/>
      <c r="P13" s="109"/>
    </row>
    <row r="14" spans="12:16" x14ac:dyDescent="0.3">
      <c r="L14" s="126" t="s">
        <v>9</v>
      </c>
      <c r="M14" s="126"/>
      <c r="N14" s="126"/>
      <c r="O14" s="126"/>
      <c r="P14" s="126"/>
    </row>
    <row r="16" spans="12:16" ht="15.6" x14ac:dyDescent="0.3">
      <c r="L16" s="124" t="s">
        <v>132</v>
      </c>
      <c r="M16" s="124"/>
      <c r="N16" s="124"/>
      <c r="O16" s="124"/>
      <c r="P16" s="124"/>
    </row>
    <row r="17" spans="1:16" x14ac:dyDescent="0.3">
      <c r="L17" s="130" t="s">
        <v>76</v>
      </c>
      <c r="M17" s="130"/>
      <c r="N17" s="130" t="s">
        <v>133</v>
      </c>
      <c r="O17" s="130"/>
      <c r="P17" s="130"/>
    </row>
    <row r="18" spans="1:16" x14ac:dyDescent="0.3">
      <c r="L18" s="76" t="s">
        <v>291</v>
      </c>
    </row>
    <row r="20" spans="1:16" x14ac:dyDescent="0.3">
      <c r="A20" s="131" t="s">
        <v>230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</row>
    <row r="22" spans="1:16" x14ac:dyDescent="0.3">
      <c r="B22" s="132" t="s">
        <v>290</v>
      </c>
      <c r="C22" s="132"/>
      <c r="D22" s="132"/>
      <c r="E22" s="132"/>
      <c r="F22" s="132"/>
      <c r="G22" s="132"/>
      <c r="H22" s="78" t="str">
        <f>L18</f>
        <v>"28" марта 2025 г.</v>
      </c>
      <c r="I22" s="78"/>
      <c r="J22" s="78"/>
      <c r="K22" s="78"/>
      <c r="L22" s="78"/>
    </row>
    <row r="23" spans="1:16" x14ac:dyDescent="0.3">
      <c r="A23" s="125" t="s">
        <v>134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"28" марта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3" t="s">
        <v>129</v>
      </c>
      <c r="I33" s="134"/>
      <c r="J33" s="135"/>
      <c r="K33" s="133" t="s">
        <v>86</v>
      </c>
      <c r="L33" s="134"/>
      <c r="M33" s="135"/>
      <c r="N33" s="133" t="s">
        <v>87</v>
      </c>
      <c r="O33" s="134"/>
      <c r="P33" s="135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289</v>
      </c>
      <c r="I34" s="89" t="s">
        <v>135</v>
      </c>
      <c r="J34" s="89" t="s">
        <v>136</v>
      </c>
      <c r="K34" s="89" t="str">
        <f>H34</f>
        <v>на 26.03.2025 г</v>
      </c>
      <c r="L34" s="89" t="s">
        <v>135</v>
      </c>
      <c r="M34" s="89" t="s">
        <v>136</v>
      </c>
      <c r="N34" s="89" t="str">
        <f>H34</f>
        <v>на 26.03.2025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>
        <v>24000</v>
      </c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3954673.54</v>
      </c>
      <c r="I82" s="92">
        <f t="shared" si="4"/>
        <v>24000</v>
      </c>
      <c r="J82" s="92">
        <f t="shared" si="4"/>
        <v>3978673.54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24000</v>
      </c>
      <c r="I88" s="90">
        <v>-24000</v>
      </c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22718934.18</v>
      </c>
      <c r="I97" s="92">
        <f t="shared" si="8"/>
        <v>-24000</v>
      </c>
      <c r="J97" s="92">
        <f t="shared" si="8"/>
        <v>22694934.18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36" t="s">
        <v>258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8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36" t="s">
        <v>268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8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36" t="s">
        <v>254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36" t="s">
        <v>236</v>
      </c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8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7" t="s">
        <v>192</v>
      </c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9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36" t="s">
        <v>246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8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36" t="s">
        <v>249</v>
      </c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8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7" t="s">
        <v>207</v>
      </c>
      <c r="B126" s="128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9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7" t="s">
        <v>213</v>
      </c>
      <c r="B134" s="128"/>
      <c r="C134" s="128"/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8"/>
      <c r="P134" s="129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31168270.129999999</v>
      </c>
      <c r="I137" s="92">
        <f t="shared" ref="I137:P137" si="22">I82+I97+I114+I117+I120+I123+I125+I109+I101+I105</f>
        <v>0</v>
      </c>
      <c r="J137" s="92">
        <f t="shared" si="22"/>
        <v>31168270.129999999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287</v>
      </c>
      <c r="B147" s="96"/>
      <c r="C147" s="96"/>
      <c r="D147" s="96"/>
      <c r="E147" s="96"/>
      <c r="F147" s="96" t="s">
        <v>288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"28" марта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150"/>
  <sheetViews>
    <sheetView view="pageBreakPreview" zoomScale="60" zoomScaleNormal="60" workbookViewId="0">
      <selection activeCell="I50" sqref="I50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25" t="s">
        <v>6</v>
      </c>
      <c r="M10" s="125"/>
      <c r="N10" s="125"/>
      <c r="O10" s="125"/>
      <c r="P10" s="125"/>
    </row>
    <row r="11" spans="12:16" x14ac:dyDescent="0.3">
      <c r="L11" s="109" t="s">
        <v>131</v>
      </c>
      <c r="M11" s="109"/>
      <c r="N11" s="109"/>
      <c r="O11" s="109"/>
      <c r="P11" s="109"/>
    </row>
    <row r="12" spans="12:16" x14ac:dyDescent="0.3">
      <c r="L12" s="126" t="s">
        <v>7</v>
      </c>
      <c r="M12" s="126"/>
      <c r="N12" s="126"/>
      <c r="O12" s="126"/>
      <c r="P12" s="126"/>
    </row>
    <row r="13" spans="12:16" x14ac:dyDescent="0.3">
      <c r="L13" s="109" t="s">
        <v>8</v>
      </c>
      <c r="M13" s="109"/>
      <c r="N13" s="109"/>
      <c r="O13" s="109"/>
      <c r="P13" s="109"/>
    </row>
    <row r="14" spans="12:16" x14ac:dyDescent="0.3">
      <c r="L14" s="126" t="s">
        <v>9</v>
      </c>
      <c r="M14" s="126"/>
      <c r="N14" s="126"/>
      <c r="O14" s="126"/>
      <c r="P14" s="126"/>
    </row>
    <row r="16" spans="12:16" ht="15.6" x14ac:dyDescent="0.3">
      <c r="L16" s="124" t="s">
        <v>132</v>
      </c>
      <c r="M16" s="124"/>
      <c r="N16" s="124"/>
      <c r="O16" s="124"/>
      <c r="P16" s="124"/>
    </row>
    <row r="17" spans="1:16" x14ac:dyDescent="0.3">
      <c r="L17" s="130" t="s">
        <v>76</v>
      </c>
      <c r="M17" s="130"/>
      <c r="N17" s="130" t="s">
        <v>133</v>
      </c>
      <c r="O17" s="130"/>
      <c r="P17" s="130"/>
    </row>
    <row r="18" spans="1:16" x14ac:dyDescent="0.3">
      <c r="L18" s="76" t="s">
        <v>292</v>
      </c>
    </row>
    <row r="20" spans="1:16" x14ac:dyDescent="0.3">
      <c r="A20" s="131" t="s">
        <v>230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</row>
    <row r="22" spans="1:16" x14ac:dyDescent="0.3">
      <c r="B22" s="132" t="s">
        <v>293</v>
      </c>
      <c r="C22" s="132"/>
      <c r="D22" s="132"/>
      <c r="E22" s="132"/>
      <c r="F22" s="132"/>
      <c r="G22" s="132"/>
      <c r="H22" s="78" t="str">
        <f>L18</f>
        <v>"02" апреля 2025 г.</v>
      </c>
      <c r="I22" s="78"/>
      <c r="J22" s="78"/>
      <c r="K22" s="78"/>
      <c r="L22" s="78"/>
    </row>
    <row r="23" spans="1:16" x14ac:dyDescent="0.3">
      <c r="A23" s="125" t="s">
        <v>134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"02" апреля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3" t="s">
        <v>129</v>
      </c>
      <c r="I33" s="134"/>
      <c r="J33" s="135"/>
      <c r="K33" s="133" t="s">
        <v>86</v>
      </c>
      <c r="L33" s="134"/>
      <c r="M33" s="135"/>
      <c r="N33" s="133" t="s">
        <v>87</v>
      </c>
      <c r="O33" s="134"/>
      <c r="P33" s="135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294</v>
      </c>
      <c r="I34" s="89" t="s">
        <v>135</v>
      </c>
      <c r="J34" s="89" t="s">
        <v>136</v>
      </c>
      <c r="K34" s="89" t="str">
        <f>H34</f>
        <v>на 28.03.2025 г</v>
      </c>
      <c r="L34" s="89" t="s">
        <v>135</v>
      </c>
      <c r="M34" s="89" t="s">
        <v>136</v>
      </c>
      <c r="N34" s="89" t="str">
        <f>H34</f>
        <v>на 28.03.2025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>
        <v>65000</v>
      </c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3978673.54</v>
      </c>
      <c r="I82" s="92">
        <f t="shared" si="4"/>
        <v>65000</v>
      </c>
      <c r="J82" s="92">
        <f t="shared" si="4"/>
        <v>4043673.54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22694934.18</v>
      </c>
      <c r="I97" s="92">
        <f t="shared" si="8"/>
        <v>0</v>
      </c>
      <c r="J97" s="92">
        <f t="shared" si="8"/>
        <v>22694934.18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36" t="s">
        <v>258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8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36" t="s">
        <v>268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8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36" t="s">
        <v>254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36" t="s">
        <v>236</v>
      </c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8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7" t="s">
        <v>192</v>
      </c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9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36" t="s">
        <v>246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8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36" t="s">
        <v>249</v>
      </c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8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7" t="s">
        <v>207</v>
      </c>
      <c r="B126" s="128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9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7" t="s">
        <v>213</v>
      </c>
      <c r="B134" s="128"/>
      <c r="C134" s="128"/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8"/>
      <c r="P134" s="129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31168270.129999999</v>
      </c>
      <c r="I137" s="92">
        <f t="shared" ref="I137:P137" si="22">I82+I97+I114+I117+I120+I123+I125+I109+I101+I105</f>
        <v>65000</v>
      </c>
      <c r="J137" s="92">
        <f t="shared" si="22"/>
        <v>31233270.129999999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"02" апреля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150"/>
  <sheetViews>
    <sheetView view="pageBreakPreview" topLeftCell="A104" zoomScale="60" zoomScaleNormal="60" workbookViewId="0">
      <selection activeCell="L39" sqref="L39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25" t="s">
        <v>6</v>
      </c>
      <c r="M10" s="125"/>
      <c r="N10" s="125"/>
      <c r="O10" s="125"/>
      <c r="P10" s="125"/>
    </row>
    <row r="11" spans="12:16" x14ac:dyDescent="0.3">
      <c r="L11" s="109" t="s">
        <v>298</v>
      </c>
      <c r="M11" s="109"/>
      <c r="N11" s="109"/>
      <c r="O11" s="109"/>
      <c r="P11" s="109"/>
    </row>
    <row r="12" spans="12:16" x14ac:dyDescent="0.3">
      <c r="L12" s="126" t="s">
        <v>7</v>
      </c>
      <c r="M12" s="126"/>
      <c r="N12" s="126"/>
      <c r="O12" s="126"/>
      <c r="P12" s="126"/>
    </row>
    <row r="13" spans="12:16" x14ac:dyDescent="0.3">
      <c r="L13" s="109" t="s">
        <v>8</v>
      </c>
      <c r="M13" s="109"/>
      <c r="N13" s="109"/>
      <c r="O13" s="109"/>
      <c r="P13" s="109"/>
    </row>
    <row r="14" spans="12:16" x14ac:dyDescent="0.3">
      <c r="L14" s="126" t="s">
        <v>9</v>
      </c>
      <c r="M14" s="126"/>
      <c r="N14" s="126"/>
      <c r="O14" s="126"/>
      <c r="P14" s="126"/>
    </row>
    <row r="16" spans="12:16" ht="15.6" x14ac:dyDescent="0.3">
      <c r="L16" s="124" t="s">
        <v>299</v>
      </c>
      <c r="M16" s="124"/>
      <c r="N16" s="124"/>
      <c r="O16" s="124"/>
      <c r="P16" s="124"/>
    </row>
    <row r="17" spans="1:16" x14ac:dyDescent="0.3">
      <c r="L17" s="130" t="s">
        <v>76</v>
      </c>
      <c r="M17" s="130"/>
      <c r="N17" s="130" t="s">
        <v>133</v>
      </c>
      <c r="O17" s="130"/>
      <c r="P17" s="130"/>
    </row>
    <row r="18" spans="1:16" x14ac:dyDescent="0.3">
      <c r="L18" s="76" t="s">
        <v>295</v>
      </c>
    </row>
    <row r="20" spans="1:16" x14ac:dyDescent="0.3">
      <c r="A20" s="131" t="s">
        <v>230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</row>
    <row r="22" spans="1:16" x14ac:dyDescent="0.3">
      <c r="B22" s="132" t="s">
        <v>296</v>
      </c>
      <c r="C22" s="132"/>
      <c r="D22" s="132"/>
      <c r="E22" s="132"/>
      <c r="F22" s="132"/>
      <c r="G22" s="132"/>
      <c r="H22" s="78" t="str">
        <f>L18</f>
        <v>"24" апреля 2025 г.</v>
      </c>
      <c r="I22" s="78"/>
      <c r="J22" s="78"/>
      <c r="K22" s="78"/>
      <c r="L22" s="78"/>
    </row>
    <row r="23" spans="1:16" x14ac:dyDescent="0.3">
      <c r="A23" s="125" t="s">
        <v>134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"24" апреля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3" t="s">
        <v>129</v>
      </c>
      <c r="I33" s="134"/>
      <c r="J33" s="135"/>
      <c r="K33" s="133" t="s">
        <v>86</v>
      </c>
      <c r="L33" s="134"/>
      <c r="M33" s="135"/>
      <c r="N33" s="133" t="s">
        <v>87</v>
      </c>
      <c r="O33" s="134"/>
      <c r="P33" s="135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297</v>
      </c>
      <c r="I34" s="89" t="s">
        <v>135</v>
      </c>
      <c r="J34" s="89" t="s">
        <v>136</v>
      </c>
      <c r="K34" s="89" t="str">
        <f>H34</f>
        <v>на 02.04.2025 г</v>
      </c>
      <c r="L34" s="89" t="s">
        <v>135</v>
      </c>
      <c r="M34" s="89" t="s">
        <v>136</v>
      </c>
      <c r="N34" s="89" t="str">
        <f>H34</f>
        <v>на 02.04.2025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>
        <v>20000</v>
      </c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>
        <v>820000</v>
      </c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>
        <v>80000</v>
      </c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4043673.54</v>
      </c>
      <c r="I82" s="92">
        <f t="shared" si="4"/>
        <v>920000</v>
      </c>
      <c r="J82" s="92">
        <f t="shared" si="4"/>
        <v>4963673.54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22694934.18</v>
      </c>
      <c r="I97" s="92">
        <f t="shared" si="8"/>
        <v>0</v>
      </c>
      <c r="J97" s="92">
        <f t="shared" si="8"/>
        <v>22694934.18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36" t="s">
        <v>258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8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36" t="s">
        <v>268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8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36" t="s">
        <v>254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36" t="s">
        <v>236</v>
      </c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8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7" t="s">
        <v>192</v>
      </c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9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36" t="s">
        <v>246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8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36" t="s">
        <v>249</v>
      </c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8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7" t="s">
        <v>207</v>
      </c>
      <c r="B126" s="128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9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7" t="s">
        <v>213</v>
      </c>
      <c r="B134" s="128"/>
      <c r="C134" s="128"/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8"/>
      <c r="P134" s="129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31233270.129999999</v>
      </c>
      <c r="I137" s="92">
        <f t="shared" ref="I137:P137" si="22">I82+I97+I114+I117+I120+I123+I125+I109+I101+I105</f>
        <v>920000</v>
      </c>
      <c r="J137" s="92">
        <f t="shared" si="22"/>
        <v>32153270.129999999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"24" апреля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150"/>
  <sheetViews>
    <sheetView view="pageBreakPreview" topLeftCell="A101" zoomScale="60" zoomScaleNormal="60" workbookViewId="0">
      <selection activeCell="I86" sqref="I86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25" t="s">
        <v>6</v>
      </c>
      <c r="M10" s="125"/>
      <c r="N10" s="125"/>
      <c r="O10" s="125"/>
      <c r="P10" s="125"/>
    </row>
    <row r="11" spans="12:16" x14ac:dyDescent="0.3">
      <c r="L11" s="109" t="s">
        <v>131</v>
      </c>
      <c r="M11" s="109"/>
      <c r="N11" s="109"/>
      <c r="O11" s="109"/>
      <c r="P11" s="109"/>
    </row>
    <row r="12" spans="12:16" x14ac:dyDescent="0.3">
      <c r="L12" s="126" t="s">
        <v>7</v>
      </c>
      <c r="M12" s="126"/>
      <c r="N12" s="126"/>
      <c r="O12" s="126"/>
      <c r="P12" s="126"/>
    </row>
    <row r="13" spans="12:16" x14ac:dyDescent="0.3">
      <c r="L13" s="109" t="s">
        <v>8</v>
      </c>
      <c r="M13" s="109"/>
      <c r="N13" s="109"/>
      <c r="O13" s="109"/>
      <c r="P13" s="109"/>
    </row>
    <row r="14" spans="12:16" x14ac:dyDescent="0.3">
      <c r="L14" s="126" t="s">
        <v>9</v>
      </c>
      <c r="M14" s="126"/>
      <c r="N14" s="126"/>
      <c r="O14" s="126"/>
      <c r="P14" s="126"/>
    </row>
    <row r="16" spans="12:16" ht="15.6" x14ac:dyDescent="0.3">
      <c r="L16" s="124" t="s">
        <v>132</v>
      </c>
      <c r="M16" s="124"/>
      <c r="N16" s="124"/>
      <c r="O16" s="124"/>
      <c r="P16" s="124"/>
    </row>
    <row r="17" spans="1:16" x14ac:dyDescent="0.3">
      <c r="L17" s="130" t="s">
        <v>76</v>
      </c>
      <c r="M17" s="130"/>
      <c r="N17" s="130" t="s">
        <v>133</v>
      </c>
      <c r="O17" s="130"/>
      <c r="P17" s="130"/>
    </row>
    <row r="18" spans="1:16" x14ac:dyDescent="0.3">
      <c r="L18" s="76" t="s">
        <v>301</v>
      </c>
    </row>
    <row r="20" spans="1:16" x14ac:dyDescent="0.3">
      <c r="A20" s="131" t="s">
        <v>230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</row>
    <row r="22" spans="1:16" x14ac:dyDescent="0.3">
      <c r="B22" s="132" t="s">
        <v>302</v>
      </c>
      <c r="C22" s="132"/>
      <c r="D22" s="132"/>
      <c r="E22" s="132"/>
      <c r="F22" s="132"/>
      <c r="G22" s="132"/>
      <c r="H22" s="78" t="str">
        <f>L18</f>
        <v>"25" апреля 2025 г.</v>
      </c>
      <c r="I22" s="78"/>
      <c r="J22" s="78"/>
      <c r="K22" s="78"/>
      <c r="L22" s="78"/>
    </row>
    <row r="23" spans="1:16" x14ac:dyDescent="0.3">
      <c r="A23" s="125" t="s">
        <v>134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"25" апреля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3" t="s">
        <v>129</v>
      </c>
      <c r="I33" s="134"/>
      <c r="J33" s="135"/>
      <c r="K33" s="133" t="s">
        <v>86</v>
      </c>
      <c r="L33" s="134"/>
      <c r="M33" s="135"/>
      <c r="N33" s="133" t="s">
        <v>87</v>
      </c>
      <c r="O33" s="134"/>
      <c r="P33" s="135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300</v>
      </c>
      <c r="I34" s="89" t="s">
        <v>135</v>
      </c>
      <c r="J34" s="89" t="s">
        <v>136</v>
      </c>
      <c r="K34" s="89" t="str">
        <f>H34</f>
        <v>на 24.04.2025 г</v>
      </c>
      <c r="L34" s="89" t="s">
        <v>135</v>
      </c>
      <c r="M34" s="89" t="s">
        <v>136</v>
      </c>
      <c r="N34" s="89" t="str">
        <f>H34</f>
        <v>на 24.04.2025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4963673.54</v>
      </c>
      <c r="I82" s="92">
        <f t="shared" si="4"/>
        <v>0</v>
      </c>
      <c r="J82" s="92">
        <f t="shared" si="4"/>
        <v>4963673.54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>
        <v>-309592.8</v>
      </c>
      <c r="J84" s="90">
        <f t="shared" ref="J84:J96" si="5">H84+I84</f>
        <v>17617870.859999999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22694934.18</v>
      </c>
      <c r="I97" s="92">
        <f t="shared" si="8"/>
        <v>-309592.8</v>
      </c>
      <c r="J97" s="92">
        <f t="shared" si="8"/>
        <v>22385341.379999999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36" t="s">
        <v>258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8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36" t="s">
        <v>268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8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36" t="s">
        <v>254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36" t="s">
        <v>236</v>
      </c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8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7" t="s">
        <v>192</v>
      </c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9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36" t="s">
        <v>246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8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36" t="s">
        <v>249</v>
      </c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8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7" t="s">
        <v>207</v>
      </c>
      <c r="B126" s="128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9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7" t="s">
        <v>213</v>
      </c>
      <c r="B134" s="128"/>
      <c r="C134" s="128"/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8"/>
      <c r="P134" s="129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32153270.129999999</v>
      </c>
      <c r="I137" s="92">
        <f t="shared" ref="I137:P137" si="22">I82+I97+I114+I117+I120+I123+I125+I109+I101+I105</f>
        <v>-309592.8</v>
      </c>
      <c r="J137" s="92">
        <f t="shared" si="22"/>
        <v>31843677.329999998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"25" апреля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150"/>
  <sheetViews>
    <sheetView view="pageBreakPreview" topLeftCell="A110" zoomScale="60" zoomScaleNormal="60" workbookViewId="0">
      <selection activeCell="J137" sqref="J137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25" t="s">
        <v>6</v>
      </c>
      <c r="M10" s="125"/>
      <c r="N10" s="125"/>
      <c r="O10" s="125"/>
      <c r="P10" s="125"/>
    </row>
    <row r="11" spans="12:16" x14ac:dyDescent="0.3">
      <c r="L11" s="109" t="s">
        <v>131</v>
      </c>
      <c r="M11" s="109"/>
      <c r="N11" s="109"/>
      <c r="O11" s="109"/>
      <c r="P11" s="109"/>
    </row>
    <row r="12" spans="12:16" x14ac:dyDescent="0.3">
      <c r="L12" s="126" t="s">
        <v>7</v>
      </c>
      <c r="M12" s="126"/>
      <c r="N12" s="126"/>
      <c r="O12" s="126"/>
      <c r="P12" s="126"/>
    </row>
    <row r="13" spans="12:16" x14ac:dyDescent="0.3">
      <c r="L13" s="109" t="s">
        <v>8</v>
      </c>
      <c r="M13" s="109"/>
      <c r="N13" s="109"/>
      <c r="O13" s="109"/>
      <c r="P13" s="109"/>
    </row>
    <row r="14" spans="12:16" x14ac:dyDescent="0.3">
      <c r="L14" s="126" t="s">
        <v>9</v>
      </c>
      <c r="M14" s="126"/>
      <c r="N14" s="126"/>
      <c r="O14" s="126"/>
      <c r="P14" s="126"/>
    </row>
    <row r="16" spans="12:16" ht="15.6" x14ac:dyDescent="0.3">
      <c r="L16" s="124" t="s">
        <v>132</v>
      </c>
      <c r="M16" s="124"/>
      <c r="N16" s="124"/>
      <c r="O16" s="124"/>
      <c r="P16" s="124"/>
    </row>
    <row r="17" spans="1:16" x14ac:dyDescent="0.3">
      <c r="L17" s="130" t="s">
        <v>76</v>
      </c>
      <c r="M17" s="130"/>
      <c r="N17" s="130" t="s">
        <v>133</v>
      </c>
      <c r="O17" s="130"/>
      <c r="P17" s="130"/>
    </row>
    <row r="18" spans="1:16" x14ac:dyDescent="0.3">
      <c r="L18" s="76" t="s">
        <v>303</v>
      </c>
    </row>
    <row r="20" spans="1:16" x14ac:dyDescent="0.3">
      <c r="A20" s="131" t="s">
        <v>230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</row>
    <row r="22" spans="1:16" x14ac:dyDescent="0.3">
      <c r="B22" s="132" t="s">
        <v>304</v>
      </c>
      <c r="C22" s="132"/>
      <c r="D22" s="132"/>
      <c r="E22" s="132"/>
      <c r="F22" s="132"/>
      <c r="G22" s="132"/>
      <c r="H22" s="78" t="str">
        <f>L18</f>
        <v>"28" апреля 2025 г.</v>
      </c>
      <c r="I22" s="78"/>
      <c r="J22" s="78"/>
      <c r="K22" s="78"/>
      <c r="L22" s="78"/>
    </row>
    <row r="23" spans="1:16" x14ac:dyDescent="0.3">
      <c r="A23" s="125" t="s">
        <v>134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"28" апреля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3" t="s">
        <v>129</v>
      </c>
      <c r="I33" s="134"/>
      <c r="J33" s="135"/>
      <c r="K33" s="133" t="s">
        <v>86</v>
      </c>
      <c r="L33" s="134"/>
      <c r="M33" s="135"/>
      <c r="N33" s="133" t="s">
        <v>87</v>
      </c>
      <c r="O33" s="134"/>
      <c r="P33" s="135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305</v>
      </c>
      <c r="I34" s="89" t="s">
        <v>135</v>
      </c>
      <c r="J34" s="89" t="s">
        <v>136</v>
      </c>
      <c r="K34" s="89" t="str">
        <f>H34</f>
        <v>на 25.04.2025 г</v>
      </c>
      <c r="L34" s="89" t="s">
        <v>135</v>
      </c>
      <c r="M34" s="89" t="s">
        <v>136</v>
      </c>
      <c r="N34" s="89" t="str">
        <f>H34</f>
        <v>на 25.04.2025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>
        <v>32.4</v>
      </c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>
        <v>9.7899999999999991</v>
      </c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4963673.54</v>
      </c>
      <c r="I82" s="92">
        <f t="shared" si="4"/>
        <v>42.19</v>
      </c>
      <c r="J82" s="92">
        <f t="shared" si="4"/>
        <v>4963715.7299999995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17617870.859999999</v>
      </c>
      <c r="I84" s="90"/>
      <c r="J84" s="90">
        <f t="shared" ref="J84:J96" si="5">H84+I84</f>
        <v>17617870.859999999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22385341.379999999</v>
      </c>
      <c r="I97" s="92">
        <f t="shared" si="8"/>
        <v>0</v>
      </c>
      <c r="J97" s="92">
        <f t="shared" si="8"/>
        <v>22385341.379999999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36" t="s">
        <v>258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8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36" t="s">
        <v>268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8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36" t="s">
        <v>254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36" t="s">
        <v>236</v>
      </c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8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7" t="s">
        <v>192</v>
      </c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9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36" t="s">
        <v>246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8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36" t="s">
        <v>249</v>
      </c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8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7" t="s">
        <v>207</v>
      </c>
      <c r="B126" s="128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9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7" t="s">
        <v>213</v>
      </c>
      <c r="B134" s="128"/>
      <c r="C134" s="128"/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8"/>
      <c r="P134" s="129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31843677.329999998</v>
      </c>
      <c r="I137" s="92">
        <f t="shared" ref="I137:P137" si="22">I82+I97+I114+I117+I120+I123+I125+I109+I101+I105</f>
        <v>42.19</v>
      </c>
      <c r="J137" s="92">
        <f t="shared" si="22"/>
        <v>31843719.52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"28" апреля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150"/>
  <sheetViews>
    <sheetView view="pageBreakPreview" zoomScale="60" zoomScaleNormal="60" workbookViewId="0">
      <selection activeCell="L30" sqref="L30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25" t="s">
        <v>6</v>
      </c>
      <c r="M10" s="125"/>
      <c r="N10" s="125"/>
      <c r="O10" s="125"/>
      <c r="P10" s="125"/>
    </row>
    <row r="11" spans="12:16" x14ac:dyDescent="0.3">
      <c r="L11" s="109" t="s">
        <v>131</v>
      </c>
      <c r="M11" s="109"/>
      <c r="N11" s="109"/>
      <c r="O11" s="109"/>
      <c r="P11" s="109"/>
    </row>
    <row r="12" spans="12:16" x14ac:dyDescent="0.3">
      <c r="L12" s="126" t="s">
        <v>7</v>
      </c>
      <c r="M12" s="126"/>
      <c r="N12" s="126"/>
      <c r="O12" s="126"/>
      <c r="P12" s="126"/>
    </row>
    <row r="13" spans="12:16" x14ac:dyDescent="0.3">
      <c r="L13" s="109" t="s">
        <v>8</v>
      </c>
      <c r="M13" s="109"/>
      <c r="N13" s="109"/>
      <c r="O13" s="109"/>
      <c r="P13" s="109"/>
    </row>
    <row r="14" spans="12:16" x14ac:dyDescent="0.3">
      <c r="L14" s="126" t="s">
        <v>9</v>
      </c>
      <c r="M14" s="126"/>
      <c r="N14" s="126"/>
      <c r="O14" s="126"/>
      <c r="P14" s="126"/>
    </row>
    <row r="16" spans="12:16" ht="15.6" x14ac:dyDescent="0.3">
      <c r="L16" s="124" t="s">
        <v>132</v>
      </c>
      <c r="M16" s="124"/>
      <c r="N16" s="124"/>
      <c r="O16" s="124"/>
      <c r="P16" s="124"/>
    </row>
    <row r="17" spans="1:16" x14ac:dyDescent="0.3">
      <c r="L17" s="130" t="s">
        <v>76</v>
      </c>
      <c r="M17" s="130"/>
      <c r="N17" s="130" t="s">
        <v>133</v>
      </c>
      <c r="O17" s="130"/>
      <c r="P17" s="130"/>
    </row>
    <row r="18" spans="1:16" x14ac:dyDescent="0.3">
      <c r="L18" s="76" t="s">
        <v>307</v>
      </c>
    </row>
    <row r="20" spans="1:16" x14ac:dyDescent="0.3">
      <c r="A20" s="131" t="s">
        <v>230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</row>
    <row r="22" spans="1:16" x14ac:dyDescent="0.3">
      <c r="B22" s="132" t="s">
        <v>308</v>
      </c>
      <c r="C22" s="132"/>
      <c r="D22" s="132"/>
      <c r="E22" s="132"/>
      <c r="F22" s="132"/>
      <c r="G22" s="132"/>
      <c r="H22" s="78" t="str">
        <f>L18</f>
        <v>"05" мая 2025 г.</v>
      </c>
      <c r="I22" s="78"/>
      <c r="J22" s="78"/>
      <c r="K22" s="78"/>
      <c r="L22" s="78"/>
    </row>
    <row r="23" spans="1:16" x14ac:dyDescent="0.3">
      <c r="A23" s="125" t="s">
        <v>134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"05" мая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3" t="s">
        <v>129</v>
      </c>
      <c r="I33" s="134"/>
      <c r="J33" s="135"/>
      <c r="K33" s="133" t="s">
        <v>86</v>
      </c>
      <c r="L33" s="134"/>
      <c r="M33" s="135"/>
      <c r="N33" s="133" t="s">
        <v>87</v>
      </c>
      <c r="O33" s="134"/>
      <c r="P33" s="135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306</v>
      </c>
      <c r="I34" s="89" t="s">
        <v>135</v>
      </c>
      <c r="J34" s="89" t="s">
        <v>136</v>
      </c>
      <c r="K34" s="89" t="str">
        <f>H34</f>
        <v>на 28.04.2025 г</v>
      </c>
      <c r="L34" s="89" t="s">
        <v>135</v>
      </c>
      <c r="M34" s="89" t="s">
        <v>136</v>
      </c>
      <c r="N34" s="89" t="str">
        <f>H34</f>
        <v>на 28.04.2025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4963715.7299999995</v>
      </c>
      <c r="I82" s="92">
        <f t="shared" si="4"/>
        <v>0</v>
      </c>
      <c r="J82" s="92">
        <f t="shared" si="4"/>
        <v>4963715.7299999995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17617870.859999999</v>
      </c>
      <c r="I84" s="90"/>
      <c r="J84" s="90">
        <f t="shared" ref="J84:J96" si="5">H84+I84</f>
        <v>17617870.859999999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>
        <v>80000</v>
      </c>
      <c r="J88" s="90">
        <f t="shared" si="5"/>
        <v>80000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22385341.379999999</v>
      </c>
      <c r="I97" s="92">
        <f t="shared" si="8"/>
        <v>80000</v>
      </c>
      <c r="J97" s="92">
        <f t="shared" si="8"/>
        <v>22465341.379999999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36" t="s">
        <v>258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8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36" t="s">
        <v>268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8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36" t="s">
        <v>254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36" t="s">
        <v>236</v>
      </c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8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7" t="s">
        <v>192</v>
      </c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9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36" t="s">
        <v>246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8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36" t="s">
        <v>249</v>
      </c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8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7" t="s">
        <v>207</v>
      </c>
      <c r="B126" s="128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9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7" t="s">
        <v>213</v>
      </c>
      <c r="B134" s="128"/>
      <c r="C134" s="128"/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8"/>
      <c r="P134" s="129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31843719.52</v>
      </c>
      <c r="I137" s="92">
        <f t="shared" ref="I137:P137" si="22">I82+I97+I114+I117+I120+I123+I125+I109+I101+I105</f>
        <v>80000</v>
      </c>
      <c r="J137" s="92">
        <f t="shared" si="22"/>
        <v>31923719.52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"05" мая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59"/>
  <sheetViews>
    <sheetView zoomScale="60" zoomScaleNormal="60" workbookViewId="0">
      <selection activeCell="H33" sqref="H33:J3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25" t="s">
        <v>6</v>
      </c>
      <c r="M10" s="125"/>
      <c r="N10" s="125"/>
      <c r="O10" s="125"/>
      <c r="P10" s="125"/>
    </row>
    <row r="11" spans="12:16" x14ac:dyDescent="0.3">
      <c r="L11" s="109" t="s">
        <v>131</v>
      </c>
      <c r="M11" s="109"/>
      <c r="N11" s="109"/>
      <c r="O11" s="109"/>
      <c r="P11" s="109"/>
    </row>
    <row r="12" spans="12:16" x14ac:dyDescent="0.3">
      <c r="L12" s="126" t="s">
        <v>7</v>
      </c>
      <c r="M12" s="126"/>
      <c r="N12" s="126"/>
      <c r="O12" s="126"/>
      <c r="P12" s="126"/>
    </row>
    <row r="13" spans="12:16" x14ac:dyDescent="0.3">
      <c r="L13" s="109" t="s">
        <v>8</v>
      </c>
      <c r="M13" s="109"/>
      <c r="N13" s="109"/>
      <c r="O13" s="109"/>
      <c r="P13" s="109"/>
    </row>
    <row r="14" spans="12:16" x14ac:dyDescent="0.3">
      <c r="L14" s="126" t="s">
        <v>9</v>
      </c>
      <c r="M14" s="126"/>
      <c r="N14" s="126"/>
      <c r="O14" s="126"/>
      <c r="P14" s="126"/>
    </row>
    <row r="16" spans="12:16" ht="15.6" x14ac:dyDescent="0.3">
      <c r="L16" s="124" t="s">
        <v>132</v>
      </c>
      <c r="M16" s="124"/>
      <c r="N16" s="124"/>
      <c r="O16" s="124"/>
      <c r="P16" s="124"/>
    </row>
    <row r="17" spans="1:16" x14ac:dyDescent="0.3">
      <c r="L17" s="130" t="s">
        <v>76</v>
      </c>
      <c r="M17" s="130"/>
      <c r="N17" s="130" t="s">
        <v>133</v>
      </c>
      <c r="O17" s="130"/>
      <c r="P17" s="130"/>
    </row>
    <row r="18" spans="1:16" x14ac:dyDescent="0.3">
      <c r="L18" s="76" t="s">
        <v>229</v>
      </c>
    </row>
    <row r="20" spans="1:16" x14ac:dyDescent="0.3">
      <c r="A20" s="131" t="s">
        <v>230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</row>
    <row r="22" spans="1:16" x14ac:dyDescent="0.3">
      <c r="B22" s="132" t="s">
        <v>232</v>
      </c>
      <c r="C22" s="132"/>
      <c r="D22" s="132"/>
      <c r="E22" s="132"/>
      <c r="F22" s="132"/>
      <c r="G22" s="132"/>
      <c r="H22" s="78" t="str">
        <f>L18</f>
        <v>"15" января 2025 г.</v>
      </c>
      <c r="I22" s="78"/>
      <c r="J22" s="78"/>
      <c r="K22" s="78"/>
      <c r="L22" s="78"/>
    </row>
    <row r="23" spans="1:16" x14ac:dyDescent="0.3">
      <c r="A23" s="125" t="s">
        <v>134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"15"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3" t="s">
        <v>129</v>
      </c>
      <c r="I33" s="134"/>
      <c r="J33" s="135"/>
      <c r="K33" s="133" t="s">
        <v>86</v>
      </c>
      <c r="L33" s="134"/>
      <c r="M33" s="135"/>
      <c r="N33" s="133" t="s">
        <v>87</v>
      </c>
      <c r="O33" s="134"/>
      <c r="P33" s="135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231</v>
      </c>
      <c r="I34" s="89" t="s">
        <v>135</v>
      </c>
      <c r="J34" s="89" t="s">
        <v>136</v>
      </c>
      <c r="K34" s="89" t="str">
        <f>H34</f>
        <v>на 17.12.2024 г</v>
      </c>
      <c r="L34" s="89" t="s">
        <v>135</v>
      </c>
      <c r="M34" s="89" t="s">
        <v>136</v>
      </c>
      <c r="N34" s="89" t="str">
        <f>H34</f>
        <v>на 17.12.2024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27" t="s">
        <v>137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9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73625</v>
      </c>
      <c r="I51" s="90">
        <v>20000</v>
      </c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1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3854923.54</v>
      </c>
      <c r="I82" s="92">
        <f t="shared" si="4"/>
        <v>20000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hidden="1" customHeight="1" x14ac:dyDescent="0.3">
      <c r="A83" s="127" t="s">
        <v>166</v>
      </c>
      <c r="B83" s="128"/>
      <c r="C83" s="128"/>
      <c r="D83" s="128"/>
      <c r="E83" s="128"/>
      <c r="F83" s="128"/>
      <c r="G83" s="128"/>
      <c r="H83" s="128"/>
      <c r="I83" s="128"/>
      <c r="J83" s="128"/>
      <c r="K83" s="128"/>
      <c r="L83" s="128"/>
      <c r="M83" s="128"/>
      <c r="N83" s="128"/>
      <c r="O83" s="128"/>
      <c r="P83" s="129"/>
    </row>
    <row r="84" spans="1:16" ht="24" hidden="1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24424219000219</v>
      </c>
      <c r="H84" s="90"/>
      <c r="I84" s="90"/>
      <c r="J84" s="90">
        <f t="shared" ref="J84:J97" si="5">H84+I84</f>
        <v>0</v>
      </c>
      <c r="K84" s="90">
        <v>0</v>
      </c>
      <c r="L84" s="90"/>
      <c r="M84" s="90">
        <f t="shared" ref="M84:M97" si="6">K84+L84</f>
        <v>0</v>
      </c>
      <c r="N84" s="90">
        <v>0</v>
      </c>
      <c r="O84" s="90"/>
      <c r="P84" s="90">
        <f t="shared" ref="P84:P97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24424219000219</v>
      </c>
      <c r="H85" s="90"/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hidden="1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24424219000219</v>
      </c>
      <c r="H86" s="90"/>
      <c r="I86" s="90"/>
      <c r="J86" s="90">
        <f t="shared" si="5"/>
        <v>0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 t="s">
        <v>173</v>
      </c>
      <c r="G87" s="93">
        <v>24424219000219</v>
      </c>
      <c r="H87" s="90"/>
      <c r="I87" s="90"/>
      <c r="J87" s="90">
        <f t="shared" si="5"/>
        <v>0</v>
      </c>
      <c r="K87" s="90"/>
      <c r="L87" s="90"/>
      <c r="M87" s="90">
        <f t="shared" si="6"/>
        <v>0</v>
      </c>
      <c r="N87" s="90"/>
      <c r="O87" s="90"/>
      <c r="P87" s="90">
        <f t="shared" si="7"/>
        <v>0</v>
      </c>
    </row>
    <row r="88" spans="1:16" ht="24" hidden="1" customHeight="1" x14ac:dyDescent="0.3">
      <c r="A88" s="89" t="s">
        <v>172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>
        <v>221200</v>
      </c>
      <c r="G88" s="93">
        <v>24424219000219</v>
      </c>
      <c r="H88" s="90"/>
      <c r="I88" s="90"/>
      <c r="J88" s="90">
        <f>H88+I88</f>
        <v>0</v>
      </c>
      <c r="K88" s="90">
        <v>0</v>
      </c>
      <c r="L88" s="90"/>
      <c r="M88" s="90">
        <f>K88+L88</f>
        <v>0</v>
      </c>
      <c r="N88" s="90">
        <v>0</v>
      </c>
      <c r="O88" s="90"/>
      <c r="P88" s="90">
        <f>N88+O88</f>
        <v>0</v>
      </c>
    </row>
    <row r="89" spans="1:16" ht="24" hidden="1" customHeight="1" x14ac:dyDescent="0.3">
      <c r="A89" s="89" t="s">
        <v>90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91</v>
      </c>
      <c r="G89" s="93">
        <v>24424219000219</v>
      </c>
      <c r="H89" s="90"/>
      <c r="I89" s="90"/>
      <c r="J89" s="90">
        <f t="shared" si="5"/>
        <v>0</v>
      </c>
      <c r="K89" s="90">
        <v>0</v>
      </c>
      <c r="L89" s="90"/>
      <c r="M89" s="90">
        <f t="shared" si="6"/>
        <v>0</v>
      </c>
      <c r="N89" s="90">
        <v>0</v>
      </c>
      <c r="O89" s="90"/>
      <c r="P89" s="90">
        <f t="shared" si="7"/>
        <v>0</v>
      </c>
    </row>
    <row r="90" spans="1:16" ht="24" hidden="1" customHeight="1" x14ac:dyDescent="0.3">
      <c r="A90" s="89" t="s">
        <v>58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62</v>
      </c>
      <c r="G90" s="93">
        <v>24424219000219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31.95" hidden="1" customHeight="1" x14ac:dyDescent="0.3">
      <c r="A91" s="89" t="s">
        <v>174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146</v>
      </c>
      <c r="G91" s="93">
        <v>24424219000219</v>
      </c>
      <c r="H91" s="90"/>
      <c r="I91" s="90"/>
      <c r="J91" s="90">
        <f>H91+I91</f>
        <v>0</v>
      </c>
      <c r="K91" s="90">
        <v>0</v>
      </c>
      <c r="L91" s="90"/>
      <c r="M91" s="90">
        <f>K91+L91</f>
        <v>0</v>
      </c>
      <c r="N91" s="90">
        <v>0</v>
      </c>
      <c r="O91" s="90"/>
      <c r="P91" s="90">
        <f>N91+O91</f>
        <v>0</v>
      </c>
    </row>
    <row r="92" spans="1:16" ht="24" hidden="1" customHeight="1" x14ac:dyDescent="0.3">
      <c r="A92" s="89" t="s">
        <v>175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176</v>
      </c>
      <c r="G92" s="93">
        <v>24424219000219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63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64</v>
      </c>
      <c r="G93" s="93">
        <v>24424219000219</v>
      </c>
      <c r="H93" s="90"/>
      <c r="I93" s="90"/>
      <c r="J93" s="90">
        <f t="shared" si="5"/>
        <v>0</v>
      </c>
      <c r="K93" s="90">
        <v>0</v>
      </c>
      <c r="L93" s="90"/>
      <c r="M93" s="90">
        <f t="shared" si="6"/>
        <v>0</v>
      </c>
      <c r="N93" s="90">
        <v>0</v>
      </c>
      <c r="O93" s="90"/>
      <c r="P93" s="90">
        <f t="shared" si="7"/>
        <v>0</v>
      </c>
    </row>
    <row r="94" spans="1:16" ht="24" hidden="1" customHeight="1" x14ac:dyDescent="0.3">
      <c r="A94" s="89" t="s">
        <v>106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107</v>
      </c>
      <c r="G94" s="93">
        <v>24424219000219</v>
      </c>
      <c r="H94" s="90"/>
      <c r="I94" s="90"/>
      <c r="J94" s="90">
        <f t="shared" si="5"/>
        <v>0</v>
      </c>
      <c r="K94" s="90"/>
      <c r="L94" s="90"/>
      <c r="M94" s="90">
        <f t="shared" si="6"/>
        <v>0</v>
      </c>
      <c r="N94" s="90"/>
      <c r="O94" s="90"/>
      <c r="P94" s="90">
        <f t="shared" si="7"/>
        <v>0</v>
      </c>
    </row>
    <row r="95" spans="1:16" ht="24" hidden="1" customHeight="1" x14ac:dyDescent="0.3">
      <c r="A95" s="89" t="s">
        <v>67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68</v>
      </c>
      <c r="G95" s="93">
        <v>24424219000219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177</v>
      </c>
      <c r="B96" s="89" t="s">
        <v>34</v>
      </c>
      <c r="C96" s="89" t="s">
        <v>35</v>
      </c>
      <c r="D96" s="89" t="s">
        <v>168</v>
      </c>
      <c r="E96" s="89" t="s">
        <v>43</v>
      </c>
      <c r="F96" s="89" t="s">
        <v>149</v>
      </c>
      <c r="G96" s="93">
        <v>24424219000219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hidden="1" customHeight="1" x14ac:dyDescent="0.3">
      <c r="A97" s="89" t="s">
        <v>96</v>
      </c>
      <c r="B97" s="89" t="s">
        <v>34</v>
      </c>
      <c r="C97" s="89" t="s">
        <v>178</v>
      </c>
      <c r="D97" s="89" t="s">
        <v>168</v>
      </c>
      <c r="E97" s="89">
        <v>244</v>
      </c>
      <c r="F97" s="89" t="s">
        <v>73</v>
      </c>
      <c r="G97" s="89" t="s">
        <v>179</v>
      </c>
      <c r="H97" s="90"/>
      <c r="I97" s="90"/>
      <c r="J97" s="90">
        <f t="shared" si="5"/>
        <v>0</v>
      </c>
      <c r="K97" s="90">
        <v>0</v>
      </c>
      <c r="L97" s="90"/>
      <c r="M97" s="90">
        <f t="shared" si="6"/>
        <v>0</v>
      </c>
      <c r="N97" s="90">
        <v>0</v>
      </c>
      <c r="O97" s="90"/>
      <c r="P97" s="90">
        <f t="shared" si="7"/>
        <v>0</v>
      </c>
    </row>
    <row r="98" spans="1:16" ht="24" hidden="1" customHeight="1" x14ac:dyDescent="0.3">
      <c r="A98" s="91" t="s">
        <v>180</v>
      </c>
      <c r="B98" s="91"/>
      <c r="C98" s="91"/>
      <c r="D98" s="91"/>
      <c r="E98" s="91"/>
      <c r="F98" s="91"/>
      <c r="G98" s="91"/>
      <c r="H98" s="92">
        <f t="shared" ref="H98:P98" si="8">SUM(H84:H97)</f>
        <v>0</v>
      </c>
      <c r="I98" s="92">
        <f t="shared" si="8"/>
        <v>0</v>
      </c>
      <c r="J98" s="92">
        <f t="shared" si="8"/>
        <v>0</v>
      </c>
      <c r="K98" s="92">
        <f t="shared" si="8"/>
        <v>0</v>
      </c>
      <c r="L98" s="92">
        <f t="shared" si="8"/>
        <v>0</v>
      </c>
      <c r="M98" s="92">
        <f t="shared" si="8"/>
        <v>0</v>
      </c>
      <c r="N98" s="92">
        <f t="shared" si="8"/>
        <v>0</v>
      </c>
      <c r="O98" s="92">
        <f t="shared" si="8"/>
        <v>0</v>
      </c>
      <c r="P98" s="92">
        <f t="shared" si="8"/>
        <v>0</v>
      </c>
    </row>
    <row r="99" spans="1:16" ht="31.2" hidden="1" customHeight="1" x14ac:dyDescent="0.3">
      <c r="A99" s="127" t="s">
        <v>181</v>
      </c>
      <c r="B99" s="128"/>
      <c r="C99" s="128"/>
      <c r="D99" s="128"/>
      <c r="E99" s="128"/>
      <c r="F99" s="128"/>
      <c r="G99" s="128"/>
      <c r="H99" s="128"/>
      <c r="I99" s="128"/>
      <c r="J99" s="128"/>
      <c r="K99" s="128"/>
      <c r="L99" s="128"/>
      <c r="M99" s="128"/>
      <c r="N99" s="128"/>
      <c r="O99" s="128"/>
      <c r="P99" s="129"/>
    </row>
    <row r="100" spans="1:16" ht="24" hidden="1" customHeight="1" x14ac:dyDescent="0.3">
      <c r="A100" s="89" t="s">
        <v>167</v>
      </c>
      <c r="B100" s="89" t="s">
        <v>34</v>
      </c>
      <c r="C100" s="89" t="s">
        <v>35</v>
      </c>
      <c r="D100" s="89" t="s">
        <v>182</v>
      </c>
      <c r="E100" s="89" t="s">
        <v>37</v>
      </c>
      <c r="F100" s="89" t="s">
        <v>169</v>
      </c>
      <c r="G100" s="89" t="s">
        <v>183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89" t="s">
        <v>42</v>
      </c>
      <c r="B101" s="89" t="s">
        <v>34</v>
      </c>
      <c r="C101" s="89" t="s">
        <v>35</v>
      </c>
      <c r="D101" s="89" t="s">
        <v>182</v>
      </c>
      <c r="E101" s="89" t="s">
        <v>170</v>
      </c>
      <c r="F101" s="89" t="s">
        <v>171</v>
      </c>
      <c r="G101" s="89" t="s">
        <v>183</v>
      </c>
      <c r="H101" s="90"/>
      <c r="I101" s="90"/>
      <c r="J101" s="90">
        <f>H101+I101</f>
        <v>0</v>
      </c>
      <c r="K101" s="90">
        <v>0</v>
      </c>
      <c r="L101" s="90"/>
      <c r="M101" s="90">
        <f>K101+L101</f>
        <v>0</v>
      </c>
      <c r="N101" s="90">
        <v>0</v>
      </c>
      <c r="O101" s="90"/>
      <c r="P101" s="90">
        <f>N101+O101</f>
        <v>0</v>
      </c>
    </row>
    <row r="102" spans="1:16" ht="24" hidden="1" customHeight="1" x14ac:dyDescent="0.3">
      <c r="A102" s="91" t="s">
        <v>184</v>
      </c>
      <c r="B102" s="91"/>
      <c r="C102" s="91"/>
      <c r="D102" s="91"/>
      <c r="E102" s="91"/>
      <c r="F102" s="91"/>
      <c r="G102" s="91"/>
      <c r="H102" s="94">
        <f t="shared" ref="H102:P102" si="9">SUM(H100:H101)</f>
        <v>0</v>
      </c>
      <c r="I102" s="94">
        <f t="shared" si="9"/>
        <v>0</v>
      </c>
      <c r="J102" s="94">
        <f t="shared" si="9"/>
        <v>0</v>
      </c>
      <c r="K102" s="94">
        <f t="shared" si="9"/>
        <v>0</v>
      </c>
      <c r="L102" s="94">
        <f t="shared" si="9"/>
        <v>0</v>
      </c>
      <c r="M102" s="94">
        <f t="shared" si="9"/>
        <v>0</v>
      </c>
      <c r="N102" s="94">
        <f t="shared" si="9"/>
        <v>0</v>
      </c>
      <c r="O102" s="94">
        <f t="shared" si="9"/>
        <v>0</v>
      </c>
      <c r="P102" s="94">
        <f t="shared" si="9"/>
        <v>0</v>
      </c>
    </row>
    <row r="103" spans="1:16" ht="31.2" hidden="1" customHeight="1" x14ac:dyDescent="0.3">
      <c r="A103" s="127" t="s">
        <v>185</v>
      </c>
      <c r="B103" s="128"/>
      <c r="C103" s="128"/>
      <c r="D103" s="128"/>
      <c r="E103" s="128"/>
      <c r="F103" s="128"/>
      <c r="G103" s="128"/>
      <c r="H103" s="128"/>
      <c r="I103" s="128"/>
      <c r="J103" s="128"/>
      <c r="K103" s="128"/>
      <c r="L103" s="128"/>
      <c r="M103" s="128"/>
      <c r="N103" s="128"/>
      <c r="O103" s="128"/>
      <c r="P103" s="129"/>
    </row>
    <row r="104" spans="1:16" ht="24" hidden="1" customHeight="1" x14ac:dyDescent="0.3">
      <c r="A104" s="89" t="s">
        <v>167</v>
      </c>
      <c r="B104" s="89" t="s">
        <v>34</v>
      </c>
      <c r="C104" s="89" t="s">
        <v>35</v>
      </c>
      <c r="D104" s="89" t="s">
        <v>186</v>
      </c>
      <c r="E104" s="89" t="s">
        <v>37</v>
      </c>
      <c r="F104" s="89" t="s">
        <v>169</v>
      </c>
      <c r="G104" s="89" t="s">
        <v>187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89" t="s">
        <v>42</v>
      </c>
      <c r="B105" s="89" t="s">
        <v>34</v>
      </c>
      <c r="C105" s="89" t="s">
        <v>35</v>
      </c>
      <c r="D105" s="89" t="s">
        <v>186</v>
      </c>
      <c r="E105" s="89" t="s">
        <v>170</v>
      </c>
      <c r="F105" s="89" t="s">
        <v>171</v>
      </c>
      <c r="G105" s="89" t="s">
        <v>187</v>
      </c>
      <c r="H105" s="90"/>
      <c r="I105" s="90"/>
      <c r="J105" s="90">
        <f>H105+I105</f>
        <v>0</v>
      </c>
      <c r="K105" s="90">
        <v>0</v>
      </c>
      <c r="L105" s="90"/>
      <c r="M105" s="90">
        <f>K105+L105</f>
        <v>0</v>
      </c>
      <c r="N105" s="90">
        <v>0</v>
      </c>
      <c r="O105" s="90"/>
      <c r="P105" s="90">
        <f>N105+O105</f>
        <v>0</v>
      </c>
    </row>
    <row r="106" spans="1:16" ht="24" hidden="1" customHeight="1" x14ac:dyDescent="0.3">
      <c r="A106" s="91" t="s">
        <v>184</v>
      </c>
      <c r="B106" s="91"/>
      <c r="C106" s="91"/>
      <c r="D106" s="91"/>
      <c r="E106" s="91"/>
      <c r="F106" s="91"/>
      <c r="G106" s="91"/>
      <c r="H106" s="94">
        <f t="shared" ref="H106:P106" si="10">SUM(H104:H105)</f>
        <v>0</v>
      </c>
      <c r="I106" s="94">
        <f t="shared" si="10"/>
        <v>0</v>
      </c>
      <c r="J106" s="94">
        <f t="shared" si="10"/>
        <v>0</v>
      </c>
      <c r="K106" s="94">
        <f t="shared" si="10"/>
        <v>0</v>
      </c>
      <c r="L106" s="94">
        <f t="shared" si="10"/>
        <v>0</v>
      </c>
      <c r="M106" s="94">
        <f t="shared" si="10"/>
        <v>0</v>
      </c>
      <c r="N106" s="94">
        <f t="shared" si="10"/>
        <v>0</v>
      </c>
      <c r="O106" s="94">
        <f t="shared" si="10"/>
        <v>0</v>
      </c>
      <c r="P106" s="94">
        <f t="shared" si="10"/>
        <v>0</v>
      </c>
    </row>
    <row r="107" spans="1:16" ht="24" hidden="1" customHeight="1" x14ac:dyDescent="0.3">
      <c r="A107" s="127" t="s">
        <v>188</v>
      </c>
      <c r="B107" s="128"/>
      <c r="C107" s="128"/>
      <c r="D107" s="128"/>
      <c r="E107" s="128"/>
      <c r="F107" s="128"/>
      <c r="G107" s="128"/>
      <c r="H107" s="128"/>
      <c r="I107" s="128"/>
      <c r="J107" s="128"/>
      <c r="K107" s="128"/>
      <c r="L107" s="128"/>
      <c r="M107" s="128"/>
      <c r="N107" s="128"/>
      <c r="O107" s="128"/>
      <c r="P107" s="129"/>
    </row>
    <row r="108" spans="1:16" ht="24" hidden="1" customHeight="1" x14ac:dyDescent="0.3">
      <c r="A108" s="89" t="s">
        <v>67</v>
      </c>
      <c r="B108" s="89" t="s">
        <v>34</v>
      </c>
      <c r="C108" s="89" t="s">
        <v>35</v>
      </c>
      <c r="D108" s="89" t="s">
        <v>189</v>
      </c>
      <c r="E108" s="89" t="s">
        <v>43</v>
      </c>
      <c r="F108" s="89" t="s">
        <v>68</v>
      </c>
      <c r="G108" s="93">
        <v>24424210000210</v>
      </c>
      <c r="H108" s="90"/>
      <c r="I108" s="90"/>
      <c r="J108" s="90">
        <f>H108+I108</f>
        <v>0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111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 t="s">
        <v>116</v>
      </c>
      <c r="G109" s="93">
        <v>24424210000210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hidden="1" customHeight="1" x14ac:dyDescent="0.3">
      <c r="A110" s="89" t="s">
        <v>67</v>
      </c>
      <c r="B110" s="89" t="s">
        <v>34</v>
      </c>
      <c r="C110" s="89" t="s">
        <v>35</v>
      </c>
      <c r="D110" s="89" t="s">
        <v>189</v>
      </c>
      <c r="E110" s="89" t="s">
        <v>115</v>
      </c>
      <c r="F110" s="89">
        <v>346000</v>
      </c>
      <c r="G110" s="89" t="s">
        <v>190</v>
      </c>
      <c r="H110" s="90"/>
      <c r="I110" s="90"/>
      <c r="J110" s="90">
        <f>H110+I110</f>
        <v>0</v>
      </c>
      <c r="K110" s="90">
        <v>0</v>
      </c>
      <c r="L110" s="90"/>
      <c r="M110" s="90">
        <f>K110+L110</f>
        <v>0</v>
      </c>
      <c r="N110" s="90">
        <v>0</v>
      </c>
      <c r="O110" s="90"/>
      <c r="P110" s="90">
        <f>N110+O110</f>
        <v>0</v>
      </c>
    </row>
    <row r="111" spans="1:16" ht="24" hidden="1" customHeight="1" x14ac:dyDescent="0.3">
      <c r="A111" s="91" t="s">
        <v>191</v>
      </c>
      <c r="B111" s="91"/>
      <c r="C111" s="91"/>
      <c r="D111" s="91"/>
      <c r="E111" s="91"/>
      <c r="F111" s="91"/>
      <c r="G111" s="91"/>
      <c r="H111" s="92">
        <f t="shared" ref="H111:P111" si="11">SUM(H108:H110)</f>
        <v>0</v>
      </c>
      <c r="I111" s="92">
        <f t="shared" si="11"/>
        <v>0</v>
      </c>
      <c r="J111" s="92">
        <f t="shared" si="11"/>
        <v>0</v>
      </c>
      <c r="K111" s="92">
        <f t="shared" si="11"/>
        <v>0</v>
      </c>
      <c r="L111" s="92">
        <f t="shared" si="11"/>
        <v>0</v>
      </c>
      <c r="M111" s="92">
        <f t="shared" si="11"/>
        <v>0</v>
      </c>
      <c r="N111" s="92">
        <f t="shared" si="11"/>
        <v>0</v>
      </c>
      <c r="O111" s="92">
        <f t="shared" si="11"/>
        <v>0</v>
      </c>
      <c r="P111" s="92">
        <f t="shared" si="11"/>
        <v>0</v>
      </c>
    </row>
    <row r="112" spans="1:16" ht="24" hidden="1" customHeight="1" x14ac:dyDescent="0.3">
      <c r="A112" s="127" t="s">
        <v>192</v>
      </c>
      <c r="B112" s="128"/>
      <c r="C112" s="128"/>
      <c r="D112" s="128"/>
      <c r="E112" s="128"/>
      <c r="F112" s="128"/>
      <c r="G112" s="128"/>
      <c r="H112" s="128"/>
      <c r="I112" s="128"/>
      <c r="J112" s="128"/>
      <c r="K112" s="128"/>
      <c r="L112" s="128"/>
      <c r="M112" s="128"/>
      <c r="N112" s="128"/>
      <c r="O112" s="128"/>
      <c r="P112" s="129"/>
    </row>
    <row r="113" spans="1:16" ht="24" hidden="1" customHeight="1" x14ac:dyDescent="0.3">
      <c r="A113" s="89" t="s">
        <v>111</v>
      </c>
      <c r="B113" s="89" t="s">
        <v>112</v>
      </c>
      <c r="C113" s="89" t="s">
        <v>193</v>
      </c>
      <c r="D113" s="89" t="s">
        <v>194</v>
      </c>
      <c r="E113" s="89" t="s">
        <v>115</v>
      </c>
      <c r="F113" s="89" t="s">
        <v>116</v>
      </c>
      <c r="G113" s="89" t="s">
        <v>195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hidden="1" customHeight="1" x14ac:dyDescent="0.3">
      <c r="A114" s="91" t="s">
        <v>196</v>
      </c>
      <c r="B114" s="91"/>
      <c r="C114" s="91"/>
      <c r="D114" s="91"/>
      <c r="E114" s="91"/>
      <c r="F114" s="91"/>
      <c r="G114" s="91"/>
      <c r="H114" s="94">
        <f t="shared" ref="H114:P114" si="12">SUM(H113)</f>
        <v>0</v>
      </c>
      <c r="I114" s="94">
        <f t="shared" si="12"/>
        <v>0</v>
      </c>
      <c r="J114" s="94">
        <f t="shared" si="12"/>
        <v>0</v>
      </c>
      <c r="K114" s="94">
        <f t="shared" si="12"/>
        <v>0</v>
      </c>
      <c r="L114" s="94">
        <f t="shared" si="12"/>
        <v>0</v>
      </c>
      <c r="M114" s="94">
        <f t="shared" si="12"/>
        <v>0</v>
      </c>
      <c r="N114" s="94">
        <f t="shared" si="12"/>
        <v>0</v>
      </c>
      <c r="O114" s="94">
        <f t="shared" si="12"/>
        <v>0</v>
      </c>
      <c r="P114" s="94">
        <f t="shared" si="12"/>
        <v>0</v>
      </c>
    </row>
    <row r="115" spans="1:16" ht="24" hidden="1" customHeight="1" x14ac:dyDescent="0.3">
      <c r="A115" s="127" t="s">
        <v>197</v>
      </c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9"/>
    </row>
    <row r="116" spans="1:16" ht="24" hidden="1" customHeight="1" x14ac:dyDescent="0.3">
      <c r="A116" s="89" t="s">
        <v>58</v>
      </c>
      <c r="B116" s="89" t="s">
        <v>34</v>
      </c>
      <c r="C116" s="89" t="s">
        <v>35</v>
      </c>
      <c r="D116" s="89" t="s">
        <v>198</v>
      </c>
      <c r="E116" s="89" t="s">
        <v>43</v>
      </c>
      <c r="F116" s="89" t="s">
        <v>62</v>
      </c>
      <c r="G116" s="89" t="s">
        <v>199</v>
      </c>
      <c r="H116" s="90">
        <v>0</v>
      </c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200</v>
      </c>
      <c r="B117" s="91"/>
      <c r="C117" s="91"/>
      <c r="D117" s="91"/>
      <c r="E117" s="91"/>
      <c r="F117" s="91"/>
      <c r="G117" s="91"/>
      <c r="H117" s="92">
        <f t="shared" ref="H117:P117" si="13">SUM(H116:H116)</f>
        <v>0</v>
      </c>
      <c r="I117" s="92">
        <f t="shared" si="13"/>
        <v>0</v>
      </c>
      <c r="J117" s="92">
        <f t="shared" si="13"/>
        <v>0</v>
      </c>
      <c r="K117" s="92">
        <f t="shared" si="13"/>
        <v>0</v>
      </c>
      <c r="L117" s="92">
        <f t="shared" si="13"/>
        <v>0</v>
      </c>
      <c r="M117" s="92">
        <f t="shared" si="13"/>
        <v>0</v>
      </c>
      <c r="N117" s="92">
        <f t="shared" si="13"/>
        <v>0</v>
      </c>
      <c r="O117" s="92">
        <f t="shared" si="13"/>
        <v>0</v>
      </c>
      <c r="P117" s="92">
        <f t="shared" si="13"/>
        <v>0</v>
      </c>
    </row>
    <row r="118" spans="1:16" ht="24" hidden="1" customHeight="1" x14ac:dyDescent="0.3">
      <c r="A118" s="127" t="s">
        <v>201</v>
      </c>
      <c r="B118" s="128"/>
      <c r="C118" s="128"/>
      <c r="D118" s="128"/>
      <c r="E118" s="128"/>
      <c r="F118" s="128"/>
      <c r="G118" s="128"/>
      <c r="H118" s="128"/>
      <c r="I118" s="128"/>
      <c r="J118" s="128"/>
      <c r="K118" s="128"/>
      <c r="L118" s="128"/>
      <c r="M118" s="128"/>
      <c r="N118" s="128"/>
      <c r="O118" s="128"/>
      <c r="P118" s="129"/>
    </row>
    <row r="119" spans="1:16" ht="24" hidden="1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202</v>
      </c>
      <c r="H119" s="90"/>
      <c r="I119" s="90"/>
      <c r="J119" s="90">
        <f>H119+I119</f>
        <v>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hidden="1" customHeight="1" x14ac:dyDescent="0.3">
      <c r="A120" s="91" t="s">
        <v>203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0</v>
      </c>
      <c r="I120" s="92">
        <f t="shared" si="14"/>
        <v>0</v>
      </c>
      <c r="J120" s="92">
        <f t="shared" si="14"/>
        <v>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hidden="1" customHeight="1" x14ac:dyDescent="0.3">
      <c r="A121" s="127" t="s">
        <v>204</v>
      </c>
      <c r="B121" s="128"/>
      <c r="C121" s="128"/>
      <c r="D121" s="128"/>
      <c r="E121" s="128"/>
      <c r="F121" s="128"/>
      <c r="G121" s="128"/>
      <c r="H121" s="128"/>
      <c r="I121" s="128"/>
      <c r="J121" s="128"/>
      <c r="K121" s="128"/>
      <c r="L121" s="128"/>
      <c r="M121" s="128"/>
      <c r="N121" s="128"/>
      <c r="O121" s="128"/>
      <c r="P121" s="129"/>
    </row>
    <row r="122" spans="1:16" ht="24" hidden="1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24434321000316</v>
      </c>
      <c r="H122" s="90"/>
      <c r="I122" s="90"/>
      <c r="J122" s="90">
        <f>H122+I122</f>
        <v>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hidden="1" customHeight="1" x14ac:dyDescent="0.3">
      <c r="A123" s="89" t="s">
        <v>111</v>
      </c>
      <c r="B123" s="89" t="s">
        <v>112</v>
      </c>
      <c r="C123" s="89" t="s">
        <v>113</v>
      </c>
      <c r="D123" s="89" t="s">
        <v>114</v>
      </c>
      <c r="E123" s="89" t="s">
        <v>115</v>
      </c>
      <c r="F123" s="89" t="s">
        <v>116</v>
      </c>
      <c r="G123" s="93">
        <v>24434321000316</v>
      </c>
      <c r="H123" s="90"/>
      <c r="I123" s="90"/>
      <c r="J123" s="90">
        <f>H123+I123</f>
        <v>0</v>
      </c>
      <c r="K123" s="90">
        <v>0</v>
      </c>
      <c r="L123" s="90"/>
      <c r="M123" s="90">
        <f>K123+L123</f>
        <v>0</v>
      </c>
      <c r="N123" s="90">
        <v>0</v>
      </c>
      <c r="O123" s="90"/>
      <c r="P123" s="90">
        <f>N123+O123</f>
        <v>0</v>
      </c>
    </row>
    <row r="124" spans="1:16" ht="24" hidden="1" customHeight="1" x14ac:dyDescent="0.3">
      <c r="A124" s="91" t="s">
        <v>205</v>
      </c>
      <c r="B124" s="91"/>
      <c r="C124" s="91"/>
      <c r="D124" s="91"/>
      <c r="E124" s="91"/>
      <c r="F124" s="91"/>
      <c r="G124" s="91"/>
      <c r="H124" s="92">
        <f>SUM(H122:H123)</f>
        <v>0</v>
      </c>
      <c r="I124" s="92">
        <f>SUM(I122:I123)</f>
        <v>0</v>
      </c>
      <c r="J124" s="92">
        <f>SUM(J122:J123)</f>
        <v>0</v>
      </c>
      <c r="K124" s="92">
        <f t="shared" ref="K124:P124" si="15">SUM(K123)</f>
        <v>0</v>
      </c>
      <c r="L124" s="92">
        <f t="shared" si="15"/>
        <v>0</v>
      </c>
      <c r="M124" s="92">
        <f t="shared" si="15"/>
        <v>0</v>
      </c>
      <c r="N124" s="92">
        <f t="shared" si="15"/>
        <v>0</v>
      </c>
      <c r="O124" s="92">
        <f t="shared" si="15"/>
        <v>0</v>
      </c>
      <c r="P124" s="92">
        <f t="shared" si="15"/>
        <v>0</v>
      </c>
    </row>
    <row r="125" spans="1:16" ht="24" hidden="1" customHeight="1" x14ac:dyDescent="0.3">
      <c r="A125" s="89" t="s">
        <v>111</v>
      </c>
      <c r="B125" s="89" t="s">
        <v>112</v>
      </c>
      <c r="C125" s="89" t="s">
        <v>113</v>
      </c>
      <c r="D125" s="89" t="s">
        <v>206</v>
      </c>
      <c r="E125" s="89" t="s">
        <v>115</v>
      </c>
      <c r="F125" s="89" t="s">
        <v>116</v>
      </c>
      <c r="G125" s="89">
        <v>1000</v>
      </c>
      <c r="H125" s="90"/>
      <c r="I125" s="90"/>
      <c r="J125" s="90">
        <f>H125+I125</f>
        <v>0</v>
      </c>
      <c r="K125" s="90">
        <v>0</v>
      </c>
      <c r="L125" s="90"/>
      <c r="M125" s="90">
        <v>0</v>
      </c>
      <c r="N125" s="90">
        <v>0</v>
      </c>
      <c r="O125" s="90"/>
      <c r="P125" s="90">
        <v>0</v>
      </c>
    </row>
    <row r="126" spans="1:16" ht="24" hidden="1" customHeight="1" x14ac:dyDescent="0.3">
      <c r="A126" s="91" t="s">
        <v>165</v>
      </c>
      <c r="B126" s="91"/>
      <c r="C126" s="91"/>
      <c r="D126" s="91"/>
      <c r="E126" s="91"/>
      <c r="F126" s="91"/>
      <c r="G126" s="91"/>
      <c r="H126" s="92">
        <f t="shared" ref="H126:P126" si="16">SUM(H125:H125)</f>
        <v>0</v>
      </c>
      <c r="I126" s="92">
        <f t="shared" si="16"/>
        <v>0</v>
      </c>
      <c r="J126" s="92">
        <f t="shared" si="16"/>
        <v>0</v>
      </c>
      <c r="K126" s="92">
        <f t="shared" si="16"/>
        <v>0</v>
      </c>
      <c r="L126" s="92">
        <f t="shared" si="16"/>
        <v>0</v>
      </c>
      <c r="M126" s="92">
        <f t="shared" si="16"/>
        <v>0</v>
      </c>
      <c r="N126" s="92">
        <f t="shared" si="16"/>
        <v>0</v>
      </c>
      <c r="O126" s="92">
        <f t="shared" si="16"/>
        <v>0</v>
      </c>
      <c r="P126" s="92">
        <f t="shared" si="16"/>
        <v>0</v>
      </c>
    </row>
    <row r="127" spans="1:16" ht="24" hidden="1" customHeight="1" x14ac:dyDescent="0.3">
      <c r="A127" s="127" t="s">
        <v>207</v>
      </c>
      <c r="B127" s="128"/>
      <c r="C127" s="128"/>
      <c r="D127" s="128"/>
      <c r="E127" s="128"/>
      <c r="F127" s="128"/>
      <c r="G127" s="128"/>
      <c r="H127" s="128"/>
      <c r="I127" s="128"/>
      <c r="J127" s="128"/>
      <c r="K127" s="128"/>
      <c r="L127" s="128"/>
      <c r="M127" s="128"/>
      <c r="N127" s="128"/>
      <c r="O127" s="128"/>
      <c r="P127" s="129"/>
    </row>
    <row r="128" spans="1:16" ht="24" hidden="1" customHeight="1" x14ac:dyDescent="0.3">
      <c r="A128" s="89" t="s">
        <v>67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68</v>
      </c>
      <c r="G128" s="89" t="s">
        <v>210</v>
      </c>
      <c r="H128" s="90"/>
      <c r="I128" s="90"/>
      <c r="J128" s="90">
        <f t="shared" ref="J128:J133" si="17">H128+I128</f>
        <v>0</v>
      </c>
      <c r="K128" s="90">
        <v>0</v>
      </c>
      <c r="L128" s="90"/>
      <c r="M128" s="90">
        <f t="shared" ref="M128:M133" si="18">K128+L128</f>
        <v>0</v>
      </c>
      <c r="N128" s="90">
        <v>0</v>
      </c>
      <c r="O128" s="90"/>
      <c r="P128" s="90">
        <f t="shared" ref="P128:P133" si="19">N128+O128</f>
        <v>0</v>
      </c>
    </row>
    <row r="129" spans="1:16" ht="24" hidden="1" customHeight="1" x14ac:dyDescent="0.3">
      <c r="A129" s="89" t="s">
        <v>58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62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90</v>
      </c>
      <c r="B130" s="89" t="s">
        <v>34</v>
      </c>
      <c r="C130" s="89" t="s">
        <v>208</v>
      </c>
      <c r="D130" s="89" t="s">
        <v>209</v>
      </c>
      <c r="E130" s="89" t="s">
        <v>43</v>
      </c>
      <c r="F130" s="89" t="s">
        <v>91</v>
      </c>
      <c r="G130" s="89" t="s">
        <v>210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67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68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58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62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89" t="s">
        <v>90</v>
      </c>
      <c r="B133" s="89" t="s">
        <v>34</v>
      </c>
      <c r="C133" s="89" t="s">
        <v>208</v>
      </c>
      <c r="D133" s="89" t="s">
        <v>211</v>
      </c>
      <c r="E133" s="89" t="s">
        <v>43</v>
      </c>
      <c r="F133" s="89" t="s">
        <v>91</v>
      </c>
      <c r="G133" s="89" t="s">
        <v>38</v>
      </c>
      <c r="H133" s="90"/>
      <c r="I133" s="90"/>
      <c r="J133" s="90">
        <f t="shared" si="17"/>
        <v>0</v>
      </c>
      <c r="K133" s="90">
        <v>0</v>
      </c>
      <c r="L133" s="90"/>
      <c r="M133" s="90">
        <f t="shared" si="18"/>
        <v>0</v>
      </c>
      <c r="N133" s="90">
        <v>0</v>
      </c>
      <c r="O133" s="90"/>
      <c r="P133" s="90">
        <f t="shared" si="19"/>
        <v>0</v>
      </c>
    </row>
    <row r="134" spans="1:16" ht="24" hidden="1" customHeight="1" x14ac:dyDescent="0.3">
      <c r="A134" s="91" t="s">
        <v>212</v>
      </c>
      <c r="B134" s="91"/>
      <c r="C134" s="91"/>
      <c r="D134" s="91"/>
      <c r="E134" s="91"/>
      <c r="F134" s="91"/>
      <c r="G134" s="91"/>
      <c r="H134" s="94">
        <f t="shared" ref="H134:P134" si="20">SUM(H128:H133)</f>
        <v>0</v>
      </c>
      <c r="I134" s="94">
        <f t="shared" si="20"/>
        <v>0</v>
      </c>
      <c r="J134" s="94">
        <f t="shared" si="20"/>
        <v>0</v>
      </c>
      <c r="K134" s="94">
        <f t="shared" si="20"/>
        <v>0</v>
      </c>
      <c r="L134" s="94">
        <f t="shared" si="20"/>
        <v>0</v>
      </c>
      <c r="M134" s="94">
        <f t="shared" si="20"/>
        <v>0</v>
      </c>
      <c r="N134" s="94">
        <f t="shared" si="20"/>
        <v>0</v>
      </c>
      <c r="O134" s="94">
        <f t="shared" si="20"/>
        <v>0</v>
      </c>
      <c r="P134" s="94">
        <f t="shared" si="20"/>
        <v>0</v>
      </c>
    </row>
    <row r="135" spans="1:16" ht="24" hidden="1" customHeight="1" x14ac:dyDescent="0.3">
      <c r="A135" s="127" t="s">
        <v>213</v>
      </c>
      <c r="B135" s="128"/>
      <c r="C135" s="128"/>
      <c r="D135" s="128"/>
      <c r="E135" s="128"/>
      <c r="F135" s="128"/>
      <c r="G135" s="128"/>
      <c r="H135" s="128"/>
      <c r="I135" s="128"/>
      <c r="J135" s="128"/>
      <c r="K135" s="128"/>
      <c r="L135" s="128"/>
      <c r="M135" s="128"/>
      <c r="N135" s="128"/>
      <c r="O135" s="128"/>
      <c r="P135" s="129"/>
    </row>
    <row r="136" spans="1:16" ht="24" hidden="1" customHeight="1" x14ac:dyDescent="0.3">
      <c r="A136" s="89" t="s">
        <v>214</v>
      </c>
      <c r="B136" s="89" t="s">
        <v>34</v>
      </c>
      <c r="C136" s="89" t="s">
        <v>215</v>
      </c>
      <c r="D136" s="89" t="s">
        <v>216</v>
      </c>
      <c r="E136" s="89" t="s">
        <v>43</v>
      </c>
      <c r="F136" s="89" t="s">
        <v>217</v>
      </c>
      <c r="G136" s="89" t="s">
        <v>218</v>
      </c>
      <c r="H136" s="90"/>
      <c r="I136" s="90"/>
      <c r="J136" s="90">
        <f>H136+I136</f>
        <v>0</v>
      </c>
      <c r="K136" s="90">
        <v>0</v>
      </c>
      <c r="L136" s="90"/>
      <c r="M136" s="90">
        <f>K136+L136</f>
        <v>0</v>
      </c>
      <c r="N136" s="90">
        <v>0</v>
      </c>
      <c r="O136" s="90">
        <f>M136+N136</f>
        <v>0</v>
      </c>
      <c r="P136" s="90">
        <f>N136+O136</f>
        <v>0</v>
      </c>
    </row>
    <row r="137" spans="1:16" ht="24" hidden="1" customHeight="1" x14ac:dyDescent="0.3">
      <c r="A137" s="91" t="s">
        <v>219</v>
      </c>
      <c r="B137" s="91"/>
      <c r="C137" s="91"/>
      <c r="D137" s="91"/>
      <c r="E137" s="91"/>
      <c r="F137" s="91"/>
      <c r="G137" s="91"/>
      <c r="H137" s="94">
        <f t="shared" ref="H137:P137" si="21">SUM(H136)</f>
        <v>0</v>
      </c>
      <c r="I137" s="94">
        <f t="shared" si="21"/>
        <v>0</v>
      </c>
      <c r="J137" s="94">
        <f t="shared" si="21"/>
        <v>0</v>
      </c>
      <c r="K137" s="94">
        <f t="shared" si="21"/>
        <v>0</v>
      </c>
      <c r="L137" s="94">
        <f t="shared" si="21"/>
        <v>0</v>
      </c>
      <c r="M137" s="94">
        <f t="shared" si="21"/>
        <v>0</v>
      </c>
      <c r="N137" s="94">
        <f t="shared" si="21"/>
        <v>0</v>
      </c>
      <c r="O137" s="94">
        <f t="shared" si="21"/>
        <v>0</v>
      </c>
      <c r="P137" s="94">
        <f t="shared" si="21"/>
        <v>0</v>
      </c>
    </row>
    <row r="138" spans="1:16" ht="25.95" hidden="1" customHeight="1" x14ac:dyDescent="0.3">
      <c r="A138" s="127" t="s">
        <v>220</v>
      </c>
      <c r="B138" s="128"/>
      <c r="C138" s="128"/>
      <c r="D138" s="128"/>
      <c r="E138" s="128"/>
      <c r="F138" s="128"/>
      <c r="G138" s="128"/>
      <c r="H138" s="128"/>
      <c r="I138" s="128"/>
      <c r="J138" s="128"/>
      <c r="K138" s="128"/>
      <c r="L138" s="128"/>
      <c r="M138" s="128"/>
      <c r="N138" s="128"/>
      <c r="O138" s="128"/>
      <c r="P138" s="129"/>
    </row>
    <row r="139" spans="1:16" ht="24" hidden="1" customHeight="1" x14ac:dyDescent="0.3">
      <c r="A139" s="89" t="s">
        <v>167</v>
      </c>
      <c r="B139" s="89" t="s">
        <v>34</v>
      </c>
      <c r="C139" s="89" t="s">
        <v>35</v>
      </c>
      <c r="D139" s="89" t="s">
        <v>221</v>
      </c>
      <c r="E139" s="89" t="s">
        <v>37</v>
      </c>
      <c r="F139" s="89" t="s">
        <v>169</v>
      </c>
      <c r="G139" s="93" t="s">
        <v>222</v>
      </c>
      <c r="H139" s="90">
        <v>0</v>
      </c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89" t="s">
        <v>42</v>
      </c>
      <c r="B140" s="89" t="s">
        <v>34</v>
      </c>
      <c r="C140" s="89" t="s">
        <v>35</v>
      </c>
      <c r="D140" s="89" t="s">
        <v>221</v>
      </c>
      <c r="E140" s="89" t="s">
        <v>170</v>
      </c>
      <c r="F140" s="89" t="s">
        <v>171</v>
      </c>
      <c r="G140" s="93" t="s">
        <v>222</v>
      </c>
      <c r="H140" s="90">
        <v>0</v>
      </c>
      <c r="I140" s="90"/>
      <c r="J140" s="90">
        <f>H140+I140</f>
        <v>0</v>
      </c>
      <c r="K140" s="90">
        <v>0</v>
      </c>
      <c r="L140" s="90"/>
      <c r="M140" s="90">
        <f>K140+L140</f>
        <v>0</v>
      </c>
      <c r="N140" s="90">
        <v>0</v>
      </c>
      <c r="O140" s="90"/>
      <c r="P140" s="90">
        <f>N140+O140</f>
        <v>0</v>
      </c>
    </row>
    <row r="141" spans="1:16" ht="24" hidden="1" customHeight="1" x14ac:dyDescent="0.3">
      <c r="A141" s="91" t="s">
        <v>223</v>
      </c>
      <c r="B141" s="91"/>
      <c r="C141" s="91"/>
      <c r="D141" s="91"/>
      <c r="E141" s="91"/>
      <c r="F141" s="91"/>
      <c r="G141" s="91"/>
      <c r="H141" s="92">
        <f t="shared" ref="H141:P141" si="22">SUM(H139:H140)</f>
        <v>0</v>
      </c>
      <c r="I141" s="92">
        <f t="shared" si="22"/>
        <v>0</v>
      </c>
      <c r="J141" s="92">
        <f t="shared" si="22"/>
        <v>0</v>
      </c>
      <c r="K141" s="92">
        <f t="shared" si="22"/>
        <v>0</v>
      </c>
      <c r="L141" s="92">
        <f t="shared" si="22"/>
        <v>0</v>
      </c>
      <c r="M141" s="92">
        <f t="shared" si="22"/>
        <v>0</v>
      </c>
      <c r="N141" s="92">
        <f t="shared" si="22"/>
        <v>0</v>
      </c>
      <c r="O141" s="92">
        <f t="shared" si="22"/>
        <v>0</v>
      </c>
      <c r="P141" s="92">
        <f t="shared" si="22"/>
        <v>0</v>
      </c>
    </row>
    <row r="142" spans="1:16" ht="25.95" hidden="1" customHeight="1" x14ac:dyDescent="0.3">
      <c r="A142" s="127" t="s">
        <v>224</v>
      </c>
      <c r="B142" s="128"/>
      <c r="C142" s="128"/>
      <c r="D142" s="128"/>
      <c r="E142" s="128"/>
      <c r="F142" s="128"/>
      <c r="G142" s="128"/>
      <c r="H142" s="128"/>
      <c r="I142" s="128"/>
      <c r="J142" s="128"/>
      <c r="K142" s="128"/>
      <c r="L142" s="128"/>
      <c r="M142" s="128"/>
      <c r="N142" s="128"/>
      <c r="O142" s="128"/>
      <c r="P142" s="129"/>
    </row>
    <row r="143" spans="1:16" ht="24" hidden="1" customHeight="1" x14ac:dyDescent="0.3">
      <c r="A143" s="89" t="s">
        <v>167</v>
      </c>
      <c r="B143" s="89" t="s">
        <v>34</v>
      </c>
      <c r="C143" s="89" t="s">
        <v>35</v>
      </c>
      <c r="D143" s="89" t="s">
        <v>221</v>
      </c>
      <c r="E143" s="89" t="s">
        <v>37</v>
      </c>
      <c r="F143" s="89" t="s">
        <v>169</v>
      </c>
      <c r="G143" s="93" t="s">
        <v>225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/>
      <c r="P143" s="90">
        <f>N143+O143</f>
        <v>0</v>
      </c>
    </row>
    <row r="144" spans="1:16" ht="24" hidden="1" customHeight="1" x14ac:dyDescent="0.3">
      <c r="A144" s="89" t="s">
        <v>42</v>
      </c>
      <c r="B144" s="89" t="s">
        <v>34</v>
      </c>
      <c r="C144" s="89" t="s">
        <v>35</v>
      </c>
      <c r="D144" s="89" t="s">
        <v>221</v>
      </c>
      <c r="E144" s="89" t="s">
        <v>170</v>
      </c>
      <c r="F144" s="89" t="s">
        <v>171</v>
      </c>
      <c r="G144" s="93" t="s">
        <v>225</v>
      </c>
      <c r="H144" s="90"/>
      <c r="I144" s="90"/>
      <c r="J144" s="90">
        <f>H144+I144</f>
        <v>0</v>
      </c>
      <c r="K144" s="90">
        <v>0</v>
      </c>
      <c r="L144" s="90"/>
      <c r="M144" s="90">
        <f>K144+L144</f>
        <v>0</v>
      </c>
      <c r="N144" s="90">
        <v>0</v>
      </c>
      <c r="O144" s="90"/>
      <c r="P144" s="90">
        <f>N144+O144</f>
        <v>0</v>
      </c>
    </row>
    <row r="145" spans="1:16" ht="24" hidden="1" customHeight="1" x14ac:dyDescent="0.3">
      <c r="A145" s="91" t="s">
        <v>226</v>
      </c>
      <c r="B145" s="91"/>
      <c r="C145" s="91"/>
      <c r="D145" s="91"/>
      <c r="E145" s="91"/>
      <c r="F145" s="91"/>
      <c r="G145" s="91"/>
      <c r="H145" s="92">
        <f t="shared" ref="H145:P145" si="23">SUM(H143:H144)</f>
        <v>0</v>
      </c>
      <c r="I145" s="92">
        <f t="shared" si="23"/>
        <v>0</v>
      </c>
      <c r="J145" s="92">
        <f t="shared" si="23"/>
        <v>0</v>
      </c>
      <c r="K145" s="92">
        <f t="shared" si="23"/>
        <v>0</v>
      </c>
      <c r="L145" s="92">
        <f t="shared" si="23"/>
        <v>0</v>
      </c>
      <c r="M145" s="92">
        <f t="shared" si="23"/>
        <v>0</v>
      </c>
      <c r="N145" s="92">
        <f t="shared" si="23"/>
        <v>0</v>
      </c>
      <c r="O145" s="92">
        <f t="shared" si="23"/>
        <v>0</v>
      </c>
      <c r="P145" s="92">
        <f t="shared" si="23"/>
        <v>0</v>
      </c>
    </row>
    <row r="146" spans="1:16" ht="24.6" customHeight="1" x14ac:dyDescent="0.3">
      <c r="G146" s="95" t="s">
        <v>119</v>
      </c>
      <c r="H146" s="92">
        <f>H82+H98+H111+H114+H117+H124+H126+H145+H141+H106+H102+H120</f>
        <v>3854923.54</v>
      </c>
      <c r="I146" s="92">
        <f t="shared" ref="I146:P146" si="24">I82+I98+I111+I114+I117+I124+I126+I145+I141+I106+I102+I120</f>
        <v>20000</v>
      </c>
      <c r="J146" s="92">
        <f t="shared" si="24"/>
        <v>3874923.54</v>
      </c>
      <c r="K146" s="92">
        <f t="shared" si="24"/>
        <v>4480346.67</v>
      </c>
      <c r="L146" s="92">
        <f t="shared" si="24"/>
        <v>0</v>
      </c>
      <c r="M146" s="92">
        <f t="shared" si="24"/>
        <v>4480346.67</v>
      </c>
      <c r="N146" s="92">
        <f t="shared" si="24"/>
        <v>4875002.87</v>
      </c>
      <c r="O146" s="92">
        <f t="shared" si="24"/>
        <v>0</v>
      </c>
      <c r="P146" s="92">
        <f t="shared" si="24"/>
        <v>4875002.87</v>
      </c>
    </row>
    <row r="150" spans="1:16" s="97" customFormat="1" ht="15.6" x14ac:dyDescent="0.3">
      <c r="A150" s="96" t="s">
        <v>74</v>
      </c>
      <c r="B150" s="96"/>
      <c r="C150" s="96"/>
      <c r="D150" s="96"/>
      <c r="E150" s="96"/>
      <c r="F150" s="96" t="s">
        <v>120</v>
      </c>
      <c r="G150" s="96"/>
    </row>
    <row r="151" spans="1:16" x14ac:dyDescent="0.3">
      <c r="B151" s="76" t="s">
        <v>76</v>
      </c>
      <c r="F151" s="76" t="s">
        <v>77</v>
      </c>
    </row>
    <row r="153" spans="1:16" s="97" customFormat="1" ht="15.6" x14ac:dyDescent="0.3">
      <c r="A153" s="96" t="s">
        <v>121</v>
      </c>
      <c r="B153" s="96"/>
      <c r="C153" s="96"/>
      <c r="D153" s="96"/>
      <c r="E153" s="96"/>
      <c r="F153" s="96" t="s">
        <v>227</v>
      </c>
      <c r="G153" s="96"/>
    </row>
    <row r="154" spans="1:16" x14ac:dyDescent="0.3">
      <c r="A154" s="76" t="s">
        <v>75</v>
      </c>
      <c r="B154" s="76" t="s">
        <v>76</v>
      </c>
      <c r="F154" s="76" t="s">
        <v>77</v>
      </c>
    </row>
    <row r="156" spans="1:16" s="97" customFormat="1" ht="15.6" x14ac:dyDescent="0.3">
      <c r="A156" s="96" t="s">
        <v>123</v>
      </c>
      <c r="B156" s="96"/>
      <c r="C156" s="96"/>
      <c r="D156" s="96"/>
      <c r="E156" s="96"/>
      <c r="F156" s="96" t="s">
        <v>228</v>
      </c>
      <c r="G156" s="96"/>
    </row>
    <row r="157" spans="1:16" x14ac:dyDescent="0.3">
      <c r="A157" s="76" t="s">
        <v>78</v>
      </c>
      <c r="B157" s="76" t="s">
        <v>76</v>
      </c>
      <c r="F157" s="76" t="s">
        <v>77</v>
      </c>
    </row>
    <row r="159" spans="1:16" x14ac:dyDescent="0.3">
      <c r="A159" s="95" t="str">
        <f>L18</f>
        <v>"15" января 2025 г.</v>
      </c>
    </row>
  </sheetData>
  <mergeCells count="27">
    <mergeCell ref="A142:P142"/>
    <mergeCell ref="A115:P115"/>
    <mergeCell ref="A118:P118"/>
    <mergeCell ref="A121:P121"/>
    <mergeCell ref="A127:P127"/>
    <mergeCell ref="A135:P135"/>
    <mergeCell ref="A138:P138"/>
    <mergeCell ref="A112:P112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9:P99"/>
    <mergeCell ref="A103:P103"/>
    <mergeCell ref="A107:P107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15748031496062992" bottom="0.15748031496062992" header="0.31496062992125984" footer="0.31496062992125984"/>
  <pageSetup paperSize="9" scale="41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150"/>
  <sheetViews>
    <sheetView tabSelected="1" view="pageBreakPreview" zoomScale="60" zoomScaleNormal="60" workbookViewId="0">
      <selection activeCell="K140" sqref="K140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25" t="s">
        <v>6</v>
      </c>
      <c r="M10" s="125"/>
      <c r="N10" s="125"/>
      <c r="O10" s="125"/>
      <c r="P10" s="125"/>
    </row>
    <row r="11" spans="12:16" x14ac:dyDescent="0.3">
      <c r="L11" s="109" t="s">
        <v>131</v>
      </c>
      <c r="M11" s="109"/>
      <c r="N11" s="109"/>
      <c r="O11" s="109"/>
      <c r="P11" s="109"/>
    </row>
    <row r="12" spans="12:16" x14ac:dyDescent="0.3">
      <c r="L12" s="126" t="s">
        <v>7</v>
      </c>
      <c r="M12" s="126"/>
      <c r="N12" s="126"/>
      <c r="O12" s="126"/>
      <c r="P12" s="126"/>
    </row>
    <row r="13" spans="12:16" x14ac:dyDescent="0.3">
      <c r="L13" s="109" t="s">
        <v>8</v>
      </c>
      <c r="M13" s="109"/>
      <c r="N13" s="109"/>
      <c r="O13" s="109"/>
      <c r="P13" s="109"/>
    </row>
    <row r="14" spans="12:16" x14ac:dyDescent="0.3">
      <c r="L14" s="126" t="s">
        <v>9</v>
      </c>
      <c r="M14" s="126"/>
      <c r="N14" s="126"/>
      <c r="O14" s="126"/>
      <c r="P14" s="126"/>
    </row>
    <row r="16" spans="12:16" ht="15.6" x14ac:dyDescent="0.3">
      <c r="L16" s="124" t="s">
        <v>132</v>
      </c>
      <c r="M16" s="124"/>
      <c r="N16" s="124"/>
      <c r="O16" s="124"/>
      <c r="P16" s="124"/>
    </row>
    <row r="17" spans="1:16" x14ac:dyDescent="0.3">
      <c r="L17" s="130" t="s">
        <v>76</v>
      </c>
      <c r="M17" s="130"/>
      <c r="N17" s="130" t="s">
        <v>133</v>
      </c>
      <c r="O17" s="130"/>
      <c r="P17" s="130"/>
    </row>
    <row r="18" spans="1:16" x14ac:dyDescent="0.3">
      <c r="L18" s="76" t="s">
        <v>309</v>
      </c>
    </row>
    <row r="20" spans="1:16" x14ac:dyDescent="0.3">
      <c r="A20" s="131" t="s">
        <v>230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</row>
    <row r="22" spans="1:16" x14ac:dyDescent="0.3">
      <c r="B22" s="132" t="s">
        <v>310</v>
      </c>
      <c r="C22" s="132"/>
      <c r="D22" s="132"/>
      <c r="E22" s="132"/>
      <c r="F22" s="132"/>
      <c r="G22" s="132"/>
      <c r="H22" s="78" t="str">
        <f>L18</f>
        <v>"06" мая 2025 г.</v>
      </c>
      <c r="I22" s="78"/>
      <c r="J22" s="78"/>
      <c r="K22" s="78"/>
      <c r="L22" s="78"/>
    </row>
    <row r="23" spans="1:16" x14ac:dyDescent="0.3">
      <c r="A23" s="125" t="s">
        <v>134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"06" мая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3" t="s">
        <v>129</v>
      </c>
      <c r="I33" s="134"/>
      <c r="J33" s="135"/>
      <c r="K33" s="133" t="s">
        <v>86</v>
      </c>
      <c r="L33" s="134"/>
      <c r="M33" s="135"/>
      <c r="N33" s="133" t="s">
        <v>87</v>
      </c>
      <c r="O33" s="134"/>
      <c r="P33" s="135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311</v>
      </c>
      <c r="I34" s="89" t="s">
        <v>135</v>
      </c>
      <c r="J34" s="89" t="s">
        <v>136</v>
      </c>
      <c r="K34" s="89" t="str">
        <f>H34</f>
        <v>на 05.05.2025 г</v>
      </c>
      <c r="L34" s="89" t="s">
        <v>135</v>
      </c>
      <c r="M34" s="89" t="s">
        <v>136</v>
      </c>
      <c r="N34" s="89" t="str">
        <f>H34</f>
        <v>на 05.05.2025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4963715.7299999995</v>
      </c>
      <c r="I82" s="92">
        <f t="shared" si="4"/>
        <v>0</v>
      </c>
      <c r="J82" s="92">
        <f t="shared" si="4"/>
        <v>4963715.7299999995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17617870.859999999</v>
      </c>
      <c r="I84" s="90">
        <v>-3935.73</v>
      </c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29.4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>
        <v>3935.73</v>
      </c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80000</v>
      </c>
      <c r="I88" s="90"/>
      <c r="J88" s="90">
        <f t="shared" si="5"/>
        <v>80000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22465341.379999999</v>
      </c>
      <c r="I97" s="92">
        <f t="shared" si="8"/>
        <v>0</v>
      </c>
      <c r="J97" s="92">
        <f t="shared" si="8"/>
        <v>22465341.379999999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36" t="s">
        <v>258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8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36" t="s">
        <v>268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8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36" t="s">
        <v>254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36" t="s">
        <v>236</v>
      </c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8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7" t="s">
        <v>192</v>
      </c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9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36" t="s">
        <v>246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8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36" t="s">
        <v>249</v>
      </c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8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7" t="s">
        <v>207</v>
      </c>
      <c r="B126" s="128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9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7" t="s">
        <v>213</v>
      </c>
      <c r="B134" s="128"/>
      <c r="C134" s="128"/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8"/>
      <c r="P134" s="129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31923719.52</v>
      </c>
      <c r="I137" s="92">
        <f t="shared" ref="I137:P137" si="22">I82+I97+I114+I117+I120+I123+I125+I109+I101+I105</f>
        <v>0</v>
      </c>
      <c r="J137" s="92">
        <f t="shared" si="22"/>
        <v>31923719.52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"06" мая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59"/>
  <sheetViews>
    <sheetView topLeftCell="A22" zoomScale="60" zoomScaleNormal="60" workbookViewId="0">
      <selection activeCell="H33" sqref="H33:J3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25" t="s">
        <v>6</v>
      </c>
      <c r="M10" s="125"/>
      <c r="N10" s="125"/>
      <c r="O10" s="125"/>
      <c r="P10" s="125"/>
    </row>
    <row r="11" spans="12:16" x14ac:dyDescent="0.3">
      <c r="L11" s="109" t="s">
        <v>131</v>
      </c>
      <c r="M11" s="109"/>
      <c r="N11" s="109"/>
      <c r="O11" s="109"/>
      <c r="P11" s="109"/>
    </row>
    <row r="12" spans="12:16" x14ac:dyDescent="0.3">
      <c r="L12" s="126" t="s">
        <v>7</v>
      </c>
      <c r="M12" s="126"/>
      <c r="N12" s="126"/>
      <c r="O12" s="126"/>
      <c r="P12" s="126"/>
    </row>
    <row r="13" spans="12:16" x14ac:dyDescent="0.3">
      <c r="L13" s="109" t="s">
        <v>8</v>
      </c>
      <c r="M13" s="109"/>
      <c r="N13" s="109"/>
      <c r="O13" s="109"/>
      <c r="P13" s="109"/>
    </row>
    <row r="14" spans="12:16" x14ac:dyDescent="0.3">
      <c r="L14" s="126" t="s">
        <v>9</v>
      </c>
      <c r="M14" s="126"/>
      <c r="N14" s="126"/>
      <c r="O14" s="126"/>
      <c r="P14" s="126"/>
    </row>
    <row r="16" spans="12:16" ht="15.6" x14ac:dyDescent="0.3">
      <c r="L16" s="124" t="s">
        <v>132</v>
      </c>
      <c r="M16" s="124"/>
      <c r="N16" s="124"/>
      <c r="O16" s="124"/>
      <c r="P16" s="124"/>
    </row>
    <row r="17" spans="1:16" x14ac:dyDescent="0.3">
      <c r="L17" s="130" t="s">
        <v>76</v>
      </c>
      <c r="M17" s="130"/>
      <c r="N17" s="130" t="s">
        <v>133</v>
      </c>
      <c r="O17" s="130"/>
      <c r="P17" s="130"/>
    </row>
    <row r="18" spans="1:16" x14ac:dyDescent="0.3">
      <c r="L18" s="76" t="s">
        <v>234</v>
      </c>
    </row>
    <row r="20" spans="1:16" x14ac:dyDescent="0.3">
      <c r="A20" s="131" t="s">
        <v>230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</row>
    <row r="22" spans="1:16" x14ac:dyDescent="0.3">
      <c r="B22" s="132" t="s">
        <v>235</v>
      </c>
      <c r="C22" s="132"/>
      <c r="D22" s="132"/>
      <c r="E22" s="132"/>
      <c r="F22" s="132"/>
      <c r="G22" s="132"/>
      <c r="H22" s="78" t="str">
        <f>L18</f>
        <v>"17" января 2025 г.</v>
      </c>
      <c r="I22" s="78"/>
      <c r="J22" s="78"/>
      <c r="K22" s="78"/>
      <c r="L22" s="78"/>
    </row>
    <row r="23" spans="1:16" x14ac:dyDescent="0.3">
      <c r="A23" s="125" t="s">
        <v>134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"17"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3" t="s">
        <v>129</v>
      </c>
      <c r="I33" s="134"/>
      <c r="J33" s="135"/>
      <c r="K33" s="133" t="s">
        <v>86</v>
      </c>
      <c r="L33" s="134"/>
      <c r="M33" s="135"/>
      <c r="N33" s="133" t="s">
        <v>87</v>
      </c>
      <c r="O33" s="134"/>
      <c r="P33" s="135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233</v>
      </c>
      <c r="I34" s="89" t="s">
        <v>135</v>
      </c>
      <c r="J34" s="89" t="s">
        <v>136</v>
      </c>
      <c r="K34" s="89" t="str">
        <f>H34</f>
        <v>на 15.01.2025 г</v>
      </c>
      <c r="L34" s="89" t="s">
        <v>135</v>
      </c>
      <c r="M34" s="89" t="s">
        <v>136</v>
      </c>
      <c r="N34" s="89" t="str">
        <f>H34</f>
        <v>на 15.01.2025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hidden="1" customHeight="1" x14ac:dyDescent="0.3">
      <c r="A83" s="136" t="s">
        <v>166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hidden="1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24424219000219</v>
      </c>
      <c r="H84" s="90"/>
      <c r="I84" s="90"/>
      <c r="J84" s="90">
        <f t="shared" ref="J84:J97" si="5">H84+I84</f>
        <v>0</v>
      </c>
      <c r="K84" s="90">
        <v>0</v>
      </c>
      <c r="L84" s="90"/>
      <c r="M84" s="90">
        <f t="shared" ref="M84:M97" si="6">K84+L84</f>
        <v>0</v>
      </c>
      <c r="N84" s="90">
        <v>0</v>
      </c>
      <c r="O84" s="90"/>
      <c r="P84" s="90">
        <f t="shared" ref="P84:P97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24424219000219</v>
      </c>
      <c r="H85" s="90"/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hidden="1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24424219000219</v>
      </c>
      <c r="H86" s="90"/>
      <c r="I86" s="90"/>
      <c r="J86" s="90">
        <f t="shared" si="5"/>
        <v>0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 t="s">
        <v>173</v>
      </c>
      <c r="G87" s="93">
        <v>24424219000219</v>
      </c>
      <c r="H87" s="90"/>
      <c r="I87" s="90"/>
      <c r="J87" s="90">
        <f t="shared" si="5"/>
        <v>0</v>
      </c>
      <c r="K87" s="90"/>
      <c r="L87" s="90"/>
      <c r="M87" s="90">
        <f t="shared" si="6"/>
        <v>0</v>
      </c>
      <c r="N87" s="90"/>
      <c r="O87" s="90"/>
      <c r="P87" s="90">
        <f t="shared" si="7"/>
        <v>0</v>
      </c>
    </row>
    <row r="88" spans="1:16" ht="24" hidden="1" customHeight="1" x14ac:dyDescent="0.3">
      <c r="A88" s="89" t="s">
        <v>172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>
        <v>221200</v>
      </c>
      <c r="G88" s="93">
        <v>24424219000219</v>
      </c>
      <c r="H88" s="90"/>
      <c r="I88" s="90"/>
      <c r="J88" s="90">
        <f>H88+I88</f>
        <v>0</v>
      </c>
      <c r="K88" s="90">
        <v>0</v>
      </c>
      <c r="L88" s="90"/>
      <c r="M88" s="90">
        <f>K88+L88</f>
        <v>0</v>
      </c>
      <c r="N88" s="90">
        <v>0</v>
      </c>
      <c r="O88" s="90"/>
      <c r="P88" s="90">
        <f>N88+O88</f>
        <v>0</v>
      </c>
    </row>
    <row r="89" spans="1:16" ht="24" hidden="1" customHeight="1" x14ac:dyDescent="0.3">
      <c r="A89" s="89" t="s">
        <v>90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91</v>
      </c>
      <c r="G89" s="93">
        <v>24424219000219</v>
      </c>
      <c r="H89" s="90"/>
      <c r="I89" s="90"/>
      <c r="J89" s="90">
        <f t="shared" si="5"/>
        <v>0</v>
      </c>
      <c r="K89" s="90">
        <v>0</v>
      </c>
      <c r="L89" s="90"/>
      <c r="M89" s="90">
        <f t="shared" si="6"/>
        <v>0</v>
      </c>
      <c r="N89" s="90">
        <v>0</v>
      </c>
      <c r="O89" s="90"/>
      <c r="P89" s="90">
        <f t="shared" si="7"/>
        <v>0</v>
      </c>
    </row>
    <row r="90" spans="1:16" ht="24" hidden="1" customHeight="1" x14ac:dyDescent="0.3">
      <c r="A90" s="89" t="s">
        <v>58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62</v>
      </c>
      <c r="G90" s="93">
        <v>24424219000219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31.95" hidden="1" customHeight="1" x14ac:dyDescent="0.3">
      <c r="A91" s="89" t="s">
        <v>174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146</v>
      </c>
      <c r="G91" s="93">
        <v>24424219000219</v>
      </c>
      <c r="H91" s="90"/>
      <c r="I91" s="90"/>
      <c r="J91" s="90">
        <f>H91+I91</f>
        <v>0</v>
      </c>
      <c r="K91" s="90">
        <v>0</v>
      </c>
      <c r="L91" s="90"/>
      <c r="M91" s="90">
        <f>K91+L91</f>
        <v>0</v>
      </c>
      <c r="N91" s="90">
        <v>0</v>
      </c>
      <c r="O91" s="90"/>
      <c r="P91" s="90">
        <f>N91+O91</f>
        <v>0</v>
      </c>
    </row>
    <row r="92" spans="1:16" ht="24" hidden="1" customHeight="1" x14ac:dyDescent="0.3">
      <c r="A92" s="89" t="s">
        <v>175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176</v>
      </c>
      <c r="G92" s="93">
        <v>24424219000219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63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64</v>
      </c>
      <c r="G93" s="93">
        <v>24424219000219</v>
      </c>
      <c r="H93" s="90"/>
      <c r="I93" s="90"/>
      <c r="J93" s="90">
        <f t="shared" si="5"/>
        <v>0</v>
      </c>
      <c r="K93" s="90">
        <v>0</v>
      </c>
      <c r="L93" s="90"/>
      <c r="M93" s="90">
        <f t="shared" si="6"/>
        <v>0</v>
      </c>
      <c r="N93" s="90">
        <v>0</v>
      </c>
      <c r="O93" s="90"/>
      <c r="P93" s="90">
        <f t="shared" si="7"/>
        <v>0</v>
      </c>
    </row>
    <row r="94" spans="1:16" ht="24" hidden="1" customHeight="1" x14ac:dyDescent="0.3">
      <c r="A94" s="89" t="s">
        <v>106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107</v>
      </c>
      <c r="G94" s="93">
        <v>24424219000219</v>
      </c>
      <c r="H94" s="90"/>
      <c r="I94" s="90"/>
      <c r="J94" s="90">
        <f t="shared" si="5"/>
        <v>0</v>
      </c>
      <c r="K94" s="90"/>
      <c r="L94" s="90"/>
      <c r="M94" s="90">
        <f t="shared" si="6"/>
        <v>0</v>
      </c>
      <c r="N94" s="90"/>
      <c r="O94" s="90"/>
      <c r="P94" s="90">
        <f t="shared" si="7"/>
        <v>0</v>
      </c>
    </row>
    <row r="95" spans="1:16" ht="24" hidden="1" customHeight="1" x14ac:dyDescent="0.3">
      <c r="A95" s="89" t="s">
        <v>67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68</v>
      </c>
      <c r="G95" s="93">
        <v>24424219000219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177</v>
      </c>
      <c r="B96" s="89" t="s">
        <v>34</v>
      </c>
      <c r="C96" s="89" t="s">
        <v>35</v>
      </c>
      <c r="D96" s="89" t="s">
        <v>168</v>
      </c>
      <c r="E96" s="89" t="s">
        <v>43</v>
      </c>
      <c r="F96" s="89" t="s">
        <v>149</v>
      </c>
      <c r="G96" s="93">
        <v>24424219000219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hidden="1" customHeight="1" x14ac:dyDescent="0.3">
      <c r="A97" s="89" t="s">
        <v>96</v>
      </c>
      <c r="B97" s="89" t="s">
        <v>34</v>
      </c>
      <c r="C97" s="89" t="s">
        <v>178</v>
      </c>
      <c r="D97" s="89" t="s">
        <v>168</v>
      </c>
      <c r="E97" s="89">
        <v>244</v>
      </c>
      <c r="F97" s="89" t="s">
        <v>73</v>
      </c>
      <c r="G97" s="89" t="s">
        <v>179</v>
      </c>
      <c r="H97" s="90"/>
      <c r="I97" s="90"/>
      <c r="J97" s="90">
        <f t="shared" si="5"/>
        <v>0</v>
      </c>
      <c r="K97" s="90">
        <v>0</v>
      </c>
      <c r="L97" s="90"/>
      <c r="M97" s="90">
        <f t="shared" si="6"/>
        <v>0</v>
      </c>
      <c r="N97" s="90">
        <v>0</v>
      </c>
      <c r="O97" s="90"/>
      <c r="P97" s="90">
        <f t="shared" si="7"/>
        <v>0</v>
      </c>
    </row>
    <row r="98" spans="1:16" ht="24" hidden="1" customHeight="1" x14ac:dyDescent="0.3">
      <c r="A98" s="98" t="s">
        <v>180</v>
      </c>
      <c r="B98" s="91"/>
      <c r="C98" s="91"/>
      <c r="D98" s="91"/>
      <c r="E98" s="91"/>
      <c r="F98" s="91"/>
      <c r="G98" s="91"/>
      <c r="H98" s="92">
        <f t="shared" ref="H98:P98" si="8">SUM(H84:H97)</f>
        <v>0</v>
      </c>
      <c r="I98" s="92">
        <f t="shared" si="8"/>
        <v>0</v>
      </c>
      <c r="J98" s="92">
        <f t="shared" si="8"/>
        <v>0</v>
      </c>
      <c r="K98" s="92">
        <f t="shared" si="8"/>
        <v>0</v>
      </c>
      <c r="L98" s="92">
        <f t="shared" si="8"/>
        <v>0</v>
      </c>
      <c r="M98" s="92">
        <f t="shared" si="8"/>
        <v>0</v>
      </c>
      <c r="N98" s="92">
        <f t="shared" si="8"/>
        <v>0</v>
      </c>
      <c r="O98" s="92">
        <f t="shared" si="8"/>
        <v>0</v>
      </c>
      <c r="P98" s="92">
        <f t="shared" si="8"/>
        <v>0</v>
      </c>
    </row>
    <row r="99" spans="1:16" ht="31.2" hidden="1" customHeight="1" x14ac:dyDescent="0.3">
      <c r="A99" s="127" t="s">
        <v>181</v>
      </c>
      <c r="B99" s="128"/>
      <c r="C99" s="128"/>
      <c r="D99" s="128"/>
      <c r="E99" s="128"/>
      <c r="F99" s="128"/>
      <c r="G99" s="128"/>
      <c r="H99" s="128"/>
      <c r="I99" s="128"/>
      <c r="J99" s="128"/>
      <c r="K99" s="128"/>
      <c r="L99" s="128"/>
      <c r="M99" s="128"/>
      <c r="N99" s="128"/>
      <c r="O99" s="128"/>
      <c r="P99" s="129"/>
    </row>
    <row r="100" spans="1:16" ht="24" hidden="1" customHeight="1" x14ac:dyDescent="0.3">
      <c r="A100" s="89" t="s">
        <v>167</v>
      </c>
      <c r="B100" s="89" t="s">
        <v>34</v>
      </c>
      <c r="C100" s="89" t="s">
        <v>35</v>
      </c>
      <c r="D100" s="89" t="s">
        <v>182</v>
      </c>
      <c r="E100" s="89" t="s">
        <v>37</v>
      </c>
      <c r="F100" s="89" t="s">
        <v>169</v>
      </c>
      <c r="G100" s="89" t="s">
        <v>183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89" t="s">
        <v>42</v>
      </c>
      <c r="B101" s="89" t="s">
        <v>34</v>
      </c>
      <c r="C101" s="89" t="s">
        <v>35</v>
      </c>
      <c r="D101" s="89" t="s">
        <v>182</v>
      </c>
      <c r="E101" s="89" t="s">
        <v>170</v>
      </c>
      <c r="F101" s="89" t="s">
        <v>171</v>
      </c>
      <c r="G101" s="89" t="s">
        <v>183</v>
      </c>
      <c r="H101" s="90"/>
      <c r="I101" s="90"/>
      <c r="J101" s="90">
        <f>H101+I101</f>
        <v>0</v>
      </c>
      <c r="K101" s="90">
        <v>0</v>
      </c>
      <c r="L101" s="90"/>
      <c r="M101" s="90">
        <f>K101+L101</f>
        <v>0</v>
      </c>
      <c r="N101" s="90">
        <v>0</v>
      </c>
      <c r="O101" s="90"/>
      <c r="P101" s="90">
        <f>N101+O101</f>
        <v>0</v>
      </c>
    </row>
    <row r="102" spans="1:16" ht="24" hidden="1" customHeight="1" x14ac:dyDescent="0.3">
      <c r="A102" s="91" t="s">
        <v>184</v>
      </c>
      <c r="B102" s="91"/>
      <c r="C102" s="91"/>
      <c r="D102" s="91"/>
      <c r="E102" s="91"/>
      <c r="F102" s="91"/>
      <c r="G102" s="91"/>
      <c r="H102" s="94">
        <f t="shared" ref="H102:P102" si="9">SUM(H100:H101)</f>
        <v>0</v>
      </c>
      <c r="I102" s="94">
        <f t="shared" si="9"/>
        <v>0</v>
      </c>
      <c r="J102" s="94">
        <f t="shared" si="9"/>
        <v>0</v>
      </c>
      <c r="K102" s="94">
        <f t="shared" si="9"/>
        <v>0</v>
      </c>
      <c r="L102" s="94">
        <f t="shared" si="9"/>
        <v>0</v>
      </c>
      <c r="M102" s="94">
        <f t="shared" si="9"/>
        <v>0</v>
      </c>
      <c r="N102" s="94">
        <f t="shared" si="9"/>
        <v>0</v>
      </c>
      <c r="O102" s="94">
        <f t="shared" si="9"/>
        <v>0</v>
      </c>
      <c r="P102" s="94">
        <f t="shared" si="9"/>
        <v>0</v>
      </c>
    </row>
    <row r="103" spans="1:16" ht="31.2" hidden="1" customHeight="1" x14ac:dyDescent="0.3">
      <c r="A103" s="127" t="s">
        <v>185</v>
      </c>
      <c r="B103" s="128"/>
      <c r="C103" s="128"/>
      <c r="D103" s="128"/>
      <c r="E103" s="128"/>
      <c r="F103" s="128"/>
      <c r="G103" s="128"/>
      <c r="H103" s="128"/>
      <c r="I103" s="128"/>
      <c r="J103" s="128"/>
      <c r="K103" s="128"/>
      <c r="L103" s="128"/>
      <c r="M103" s="128"/>
      <c r="N103" s="128"/>
      <c r="O103" s="128"/>
      <c r="P103" s="129"/>
    </row>
    <row r="104" spans="1:16" ht="24" hidden="1" customHeight="1" x14ac:dyDescent="0.3">
      <c r="A104" s="89" t="s">
        <v>167</v>
      </c>
      <c r="B104" s="89" t="s">
        <v>34</v>
      </c>
      <c r="C104" s="89" t="s">
        <v>35</v>
      </c>
      <c r="D104" s="89" t="s">
        <v>186</v>
      </c>
      <c r="E104" s="89" t="s">
        <v>37</v>
      </c>
      <c r="F104" s="89" t="s">
        <v>169</v>
      </c>
      <c r="G104" s="89" t="s">
        <v>187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89" t="s">
        <v>42</v>
      </c>
      <c r="B105" s="89" t="s">
        <v>34</v>
      </c>
      <c r="C105" s="89" t="s">
        <v>35</v>
      </c>
      <c r="D105" s="89" t="s">
        <v>186</v>
      </c>
      <c r="E105" s="89" t="s">
        <v>170</v>
      </c>
      <c r="F105" s="89" t="s">
        <v>171</v>
      </c>
      <c r="G105" s="89" t="s">
        <v>187</v>
      </c>
      <c r="H105" s="90"/>
      <c r="I105" s="90"/>
      <c r="J105" s="90">
        <f>H105+I105</f>
        <v>0</v>
      </c>
      <c r="K105" s="90">
        <v>0</v>
      </c>
      <c r="L105" s="90"/>
      <c r="M105" s="90">
        <f>K105+L105</f>
        <v>0</v>
      </c>
      <c r="N105" s="90">
        <v>0</v>
      </c>
      <c r="O105" s="90"/>
      <c r="P105" s="90">
        <f>N105+O105</f>
        <v>0</v>
      </c>
    </row>
    <row r="106" spans="1:16" ht="24" hidden="1" customHeight="1" x14ac:dyDescent="0.3">
      <c r="A106" s="91" t="s">
        <v>184</v>
      </c>
      <c r="B106" s="91"/>
      <c r="C106" s="91"/>
      <c r="D106" s="91"/>
      <c r="E106" s="91"/>
      <c r="F106" s="91"/>
      <c r="G106" s="91"/>
      <c r="H106" s="94">
        <f t="shared" ref="H106:P106" si="10">SUM(H104:H105)</f>
        <v>0</v>
      </c>
      <c r="I106" s="94">
        <f t="shared" si="10"/>
        <v>0</v>
      </c>
      <c r="J106" s="94">
        <f t="shared" si="10"/>
        <v>0</v>
      </c>
      <c r="K106" s="94">
        <f t="shared" si="10"/>
        <v>0</v>
      </c>
      <c r="L106" s="94">
        <f t="shared" si="10"/>
        <v>0</v>
      </c>
      <c r="M106" s="94">
        <f t="shared" si="10"/>
        <v>0</v>
      </c>
      <c r="N106" s="94">
        <f t="shared" si="10"/>
        <v>0</v>
      </c>
      <c r="O106" s="94">
        <f t="shared" si="10"/>
        <v>0</v>
      </c>
      <c r="P106" s="94">
        <f t="shared" si="10"/>
        <v>0</v>
      </c>
    </row>
    <row r="107" spans="1:16" s="95" customFormat="1" ht="24" customHeight="1" x14ac:dyDescent="0.3">
      <c r="A107" s="136" t="s">
        <v>236</v>
      </c>
      <c r="B107" s="137"/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8"/>
    </row>
    <row r="108" spans="1:16" ht="24" hidden="1" customHeight="1" x14ac:dyDescent="0.3">
      <c r="A108" s="89" t="s">
        <v>67</v>
      </c>
      <c r="B108" s="89" t="s">
        <v>34</v>
      </c>
      <c r="C108" s="89" t="s">
        <v>35</v>
      </c>
      <c r="D108" s="89" t="s">
        <v>189</v>
      </c>
      <c r="E108" s="89" t="s">
        <v>43</v>
      </c>
      <c r="F108" s="89" t="s">
        <v>68</v>
      </c>
      <c r="G108" s="93">
        <v>24424210000210</v>
      </c>
      <c r="H108" s="90"/>
      <c r="I108" s="90"/>
      <c r="J108" s="90">
        <f>H108+I108</f>
        <v>0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89" t="s">
        <v>111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 t="s">
        <v>116</v>
      </c>
      <c r="G109" s="93">
        <v>254242100000210</v>
      </c>
      <c r="H109" s="90">
        <v>0</v>
      </c>
      <c r="I109" s="90">
        <v>152545</v>
      </c>
      <c r="J109" s="90">
        <f>H109+I109</f>
        <v>152545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hidden="1" customHeight="1" x14ac:dyDescent="0.3">
      <c r="A110" s="89" t="s">
        <v>67</v>
      </c>
      <c r="B110" s="89" t="s">
        <v>34</v>
      </c>
      <c r="C110" s="89" t="s">
        <v>35</v>
      </c>
      <c r="D110" s="89" t="s">
        <v>189</v>
      </c>
      <c r="E110" s="89" t="s">
        <v>115</v>
      </c>
      <c r="F110" s="89">
        <v>346000</v>
      </c>
      <c r="G110" s="89" t="s">
        <v>190</v>
      </c>
      <c r="H110" s="90"/>
      <c r="I110" s="90"/>
      <c r="J110" s="90">
        <f>H110+I110</f>
        <v>0</v>
      </c>
      <c r="K110" s="90">
        <v>0</v>
      </c>
      <c r="L110" s="90"/>
      <c r="M110" s="90">
        <f>K110+L110</f>
        <v>0</v>
      </c>
      <c r="N110" s="90">
        <v>0</v>
      </c>
      <c r="O110" s="90"/>
      <c r="P110" s="90">
        <f>N110+O110</f>
        <v>0</v>
      </c>
    </row>
    <row r="111" spans="1:16" ht="24" customHeight="1" x14ac:dyDescent="0.3">
      <c r="A111" s="98" t="s">
        <v>237</v>
      </c>
      <c r="B111" s="91"/>
      <c r="C111" s="91"/>
      <c r="D111" s="91"/>
      <c r="E111" s="91"/>
      <c r="F111" s="91"/>
      <c r="G111" s="91"/>
      <c r="H111" s="92">
        <f t="shared" ref="H111:P111" si="11">SUM(H108:H110)</f>
        <v>0</v>
      </c>
      <c r="I111" s="92">
        <f t="shared" si="11"/>
        <v>152545</v>
      </c>
      <c r="J111" s="92">
        <f t="shared" si="11"/>
        <v>152545</v>
      </c>
      <c r="K111" s="92">
        <f t="shared" si="11"/>
        <v>0</v>
      </c>
      <c r="L111" s="92">
        <f t="shared" si="11"/>
        <v>0</v>
      </c>
      <c r="M111" s="92">
        <f t="shared" si="11"/>
        <v>0</v>
      </c>
      <c r="N111" s="92">
        <f t="shared" si="11"/>
        <v>0</v>
      </c>
      <c r="O111" s="92">
        <f t="shared" si="11"/>
        <v>0</v>
      </c>
      <c r="P111" s="92">
        <f t="shared" si="11"/>
        <v>0</v>
      </c>
    </row>
    <row r="112" spans="1:16" ht="24" hidden="1" customHeight="1" x14ac:dyDescent="0.3">
      <c r="A112" s="127" t="s">
        <v>192</v>
      </c>
      <c r="B112" s="128"/>
      <c r="C112" s="128"/>
      <c r="D112" s="128"/>
      <c r="E112" s="128"/>
      <c r="F112" s="128"/>
      <c r="G112" s="128"/>
      <c r="H112" s="128"/>
      <c r="I112" s="128"/>
      <c r="J112" s="128"/>
      <c r="K112" s="128"/>
      <c r="L112" s="128"/>
      <c r="M112" s="128"/>
      <c r="N112" s="128"/>
      <c r="O112" s="128"/>
      <c r="P112" s="129"/>
    </row>
    <row r="113" spans="1:16" ht="24" hidden="1" customHeight="1" x14ac:dyDescent="0.3">
      <c r="A113" s="89" t="s">
        <v>111</v>
      </c>
      <c r="B113" s="89" t="s">
        <v>112</v>
      </c>
      <c r="C113" s="89" t="s">
        <v>193</v>
      </c>
      <c r="D113" s="89" t="s">
        <v>194</v>
      </c>
      <c r="E113" s="89" t="s">
        <v>115</v>
      </c>
      <c r="F113" s="89" t="s">
        <v>116</v>
      </c>
      <c r="G113" s="89" t="s">
        <v>195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hidden="1" customHeight="1" x14ac:dyDescent="0.3">
      <c r="A114" s="91" t="s">
        <v>196</v>
      </c>
      <c r="B114" s="91"/>
      <c r="C114" s="91"/>
      <c r="D114" s="91"/>
      <c r="E114" s="91"/>
      <c r="F114" s="91"/>
      <c r="G114" s="91"/>
      <c r="H114" s="94">
        <f t="shared" ref="H114:P114" si="12">SUM(H113)</f>
        <v>0</v>
      </c>
      <c r="I114" s="94">
        <f t="shared" si="12"/>
        <v>0</v>
      </c>
      <c r="J114" s="94">
        <f t="shared" si="12"/>
        <v>0</v>
      </c>
      <c r="K114" s="94">
        <f t="shared" si="12"/>
        <v>0</v>
      </c>
      <c r="L114" s="94">
        <f t="shared" si="12"/>
        <v>0</v>
      </c>
      <c r="M114" s="94">
        <f t="shared" si="12"/>
        <v>0</v>
      </c>
      <c r="N114" s="94">
        <f t="shared" si="12"/>
        <v>0</v>
      </c>
      <c r="O114" s="94">
        <f t="shared" si="12"/>
        <v>0</v>
      </c>
      <c r="P114" s="94">
        <f t="shared" si="12"/>
        <v>0</v>
      </c>
    </row>
    <row r="115" spans="1:16" ht="24" hidden="1" customHeight="1" x14ac:dyDescent="0.3">
      <c r="A115" s="127" t="s">
        <v>197</v>
      </c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9"/>
    </row>
    <row r="116" spans="1:16" ht="24" hidden="1" customHeight="1" x14ac:dyDescent="0.3">
      <c r="A116" s="89" t="s">
        <v>58</v>
      </c>
      <c r="B116" s="89" t="s">
        <v>34</v>
      </c>
      <c r="C116" s="89" t="s">
        <v>35</v>
      </c>
      <c r="D116" s="89" t="s">
        <v>198</v>
      </c>
      <c r="E116" s="89" t="s">
        <v>43</v>
      </c>
      <c r="F116" s="89" t="s">
        <v>62</v>
      </c>
      <c r="G116" s="89" t="s">
        <v>199</v>
      </c>
      <c r="H116" s="90">
        <v>0</v>
      </c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200</v>
      </c>
      <c r="B117" s="91"/>
      <c r="C117" s="91"/>
      <c r="D117" s="91"/>
      <c r="E117" s="91"/>
      <c r="F117" s="91"/>
      <c r="G117" s="91"/>
      <c r="H117" s="92">
        <f t="shared" ref="H117:P117" si="13">SUM(H116:H116)</f>
        <v>0</v>
      </c>
      <c r="I117" s="92">
        <f t="shared" si="13"/>
        <v>0</v>
      </c>
      <c r="J117" s="92">
        <f t="shared" si="13"/>
        <v>0</v>
      </c>
      <c r="K117" s="92">
        <f t="shared" si="13"/>
        <v>0</v>
      </c>
      <c r="L117" s="92">
        <f t="shared" si="13"/>
        <v>0</v>
      </c>
      <c r="M117" s="92">
        <f t="shared" si="13"/>
        <v>0</v>
      </c>
      <c r="N117" s="92">
        <f t="shared" si="13"/>
        <v>0</v>
      </c>
      <c r="O117" s="92">
        <f t="shared" si="13"/>
        <v>0</v>
      </c>
      <c r="P117" s="92">
        <f t="shared" si="13"/>
        <v>0</v>
      </c>
    </row>
    <row r="118" spans="1:16" ht="24" hidden="1" customHeight="1" x14ac:dyDescent="0.3">
      <c r="A118" s="127" t="s">
        <v>201</v>
      </c>
      <c r="B118" s="128"/>
      <c r="C118" s="128"/>
      <c r="D118" s="128"/>
      <c r="E118" s="128"/>
      <c r="F118" s="128"/>
      <c r="G118" s="128"/>
      <c r="H118" s="128"/>
      <c r="I118" s="128"/>
      <c r="J118" s="128"/>
      <c r="K118" s="128"/>
      <c r="L118" s="128"/>
      <c r="M118" s="128"/>
      <c r="N118" s="128"/>
      <c r="O118" s="128"/>
      <c r="P118" s="129"/>
    </row>
    <row r="119" spans="1:16" ht="24" hidden="1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202</v>
      </c>
      <c r="H119" s="90"/>
      <c r="I119" s="90"/>
      <c r="J119" s="90">
        <f>H119+I119</f>
        <v>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hidden="1" customHeight="1" x14ac:dyDescent="0.3">
      <c r="A120" s="91" t="s">
        <v>203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0</v>
      </c>
      <c r="I120" s="92">
        <f t="shared" si="14"/>
        <v>0</v>
      </c>
      <c r="J120" s="92">
        <f t="shared" si="14"/>
        <v>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hidden="1" customHeight="1" x14ac:dyDescent="0.3">
      <c r="A121" s="127" t="s">
        <v>204</v>
      </c>
      <c r="B121" s="128"/>
      <c r="C121" s="128"/>
      <c r="D121" s="128"/>
      <c r="E121" s="128"/>
      <c r="F121" s="128"/>
      <c r="G121" s="128"/>
      <c r="H121" s="128"/>
      <c r="I121" s="128"/>
      <c r="J121" s="128"/>
      <c r="K121" s="128"/>
      <c r="L121" s="128"/>
      <c r="M121" s="128"/>
      <c r="N121" s="128"/>
      <c r="O121" s="128"/>
      <c r="P121" s="129"/>
    </row>
    <row r="122" spans="1:16" ht="24" hidden="1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24434321000316</v>
      </c>
      <c r="H122" s="90"/>
      <c r="I122" s="90"/>
      <c r="J122" s="90">
        <f>H122+I122</f>
        <v>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hidden="1" customHeight="1" x14ac:dyDescent="0.3">
      <c r="A123" s="89" t="s">
        <v>111</v>
      </c>
      <c r="B123" s="89" t="s">
        <v>112</v>
      </c>
      <c r="C123" s="89" t="s">
        <v>113</v>
      </c>
      <c r="D123" s="89" t="s">
        <v>114</v>
      </c>
      <c r="E123" s="89" t="s">
        <v>115</v>
      </c>
      <c r="F123" s="89" t="s">
        <v>116</v>
      </c>
      <c r="G123" s="93">
        <v>24434321000316</v>
      </c>
      <c r="H123" s="90"/>
      <c r="I123" s="90"/>
      <c r="J123" s="90">
        <f>H123+I123</f>
        <v>0</v>
      </c>
      <c r="K123" s="90">
        <v>0</v>
      </c>
      <c r="L123" s="90"/>
      <c r="M123" s="90">
        <f>K123+L123</f>
        <v>0</v>
      </c>
      <c r="N123" s="90">
        <v>0</v>
      </c>
      <c r="O123" s="90"/>
      <c r="P123" s="90">
        <f>N123+O123</f>
        <v>0</v>
      </c>
    </row>
    <row r="124" spans="1:16" ht="24" hidden="1" customHeight="1" x14ac:dyDescent="0.3">
      <c r="A124" s="91" t="s">
        <v>205</v>
      </c>
      <c r="B124" s="91"/>
      <c r="C124" s="91"/>
      <c r="D124" s="91"/>
      <c r="E124" s="91"/>
      <c r="F124" s="91"/>
      <c r="G124" s="91"/>
      <c r="H124" s="92">
        <f>SUM(H122:H123)</f>
        <v>0</v>
      </c>
      <c r="I124" s="92">
        <f>SUM(I122:I123)</f>
        <v>0</v>
      </c>
      <c r="J124" s="92">
        <f>SUM(J122:J123)</f>
        <v>0</v>
      </c>
      <c r="K124" s="92">
        <f t="shared" ref="K124:P124" si="15">SUM(K123)</f>
        <v>0</v>
      </c>
      <c r="L124" s="92">
        <f t="shared" si="15"/>
        <v>0</v>
      </c>
      <c r="M124" s="92">
        <f t="shared" si="15"/>
        <v>0</v>
      </c>
      <c r="N124" s="92">
        <f t="shared" si="15"/>
        <v>0</v>
      </c>
      <c r="O124" s="92">
        <f t="shared" si="15"/>
        <v>0</v>
      </c>
      <c r="P124" s="92">
        <f t="shared" si="15"/>
        <v>0</v>
      </c>
    </row>
    <row r="125" spans="1:16" ht="24" hidden="1" customHeight="1" x14ac:dyDescent="0.3">
      <c r="A125" s="89" t="s">
        <v>111</v>
      </c>
      <c r="B125" s="89" t="s">
        <v>112</v>
      </c>
      <c r="C125" s="89" t="s">
        <v>113</v>
      </c>
      <c r="D125" s="89" t="s">
        <v>206</v>
      </c>
      <c r="E125" s="89" t="s">
        <v>115</v>
      </c>
      <c r="F125" s="89" t="s">
        <v>116</v>
      </c>
      <c r="G125" s="89">
        <v>1000</v>
      </c>
      <c r="H125" s="90"/>
      <c r="I125" s="90"/>
      <c r="J125" s="90">
        <f>H125+I125</f>
        <v>0</v>
      </c>
      <c r="K125" s="90">
        <v>0</v>
      </c>
      <c r="L125" s="90"/>
      <c r="M125" s="90">
        <v>0</v>
      </c>
      <c r="N125" s="90">
        <v>0</v>
      </c>
      <c r="O125" s="90"/>
      <c r="P125" s="90">
        <v>0</v>
      </c>
    </row>
    <row r="126" spans="1:16" ht="24" hidden="1" customHeight="1" x14ac:dyDescent="0.3">
      <c r="A126" s="91" t="s">
        <v>165</v>
      </c>
      <c r="B126" s="91"/>
      <c r="C126" s="91"/>
      <c r="D126" s="91"/>
      <c r="E126" s="91"/>
      <c r="F126" s="91"/>
      <c r="G126" s="91"/>
      <c r="H126" s="92">
        <f t="shared" ref="H126:P126" si="16">SUM(H125:H125)</f>
        <v>0</v>
      </c>
      <c r="I126" s="92">
        <f t="shared" si="16"/>
        <v>0</v>
      </c>
      <c r="J126" s="92">
        <f t="shared" si="16"/>
        <v>0</v>
      </c>
      <c r="K126" s="92">
        <f t="shared" si="16"/>
        <v>0</v>
      </c>
      <c r="L126" s="92">
        <f t="shared" si="16"/>
        <v>0</v>
      </c>
      <c r="M126" s="92">
        <f t="shared" si="16"/>
        <v>0</v>
      </c>
      <c r="N126" s="92">
        <f t="shared" si="16"/>
        <v>0</v>
      </c>
      <c r="O126" s="92">
        <f t="shared" si="16"/>
        <v>0</v>
      </c>
      <c r="P126" s="92">
        <f t="shared" si="16"/>
        <v>0</v>
      </c>
    </row>
    <row r="127" spans="1:16" ht="24" hidden="1" customHeight="1" x14ac:dyDescent="0.3">
      <c r="A127" s="127" t="s">
        <v>207</v>
      </c>
      <c r="B127" s="128"/>
      <c r="C127" s="128"/>
      <c r="D127" s="128"/>
      <c r="E127" s="128"/>
      <c r="F127" s="128"/>
      <c r="G127" s="128"/>
      <c r="H127" s="128"/>
      <c r="I127" s="128"/>
      <c r="J127" s="128"/>
      <c r="K127" s="128"/>
      <c r="L127" s="128"/>
      <c r="M127" s="128"/>
      <c r="N127" s="128"/>
      <c r="O127" s="128"/>
      <c r="P127" s="129"/>
    </row>
    <row r="128" spans="1:16" ht="24" hidden="1" customHeight="1" x14ac:dyDescent="0.3">
      <c r="A128" s="89" t="s">
        <v>67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68</v>
      </c>
      <c r="G128" s="89" t="s">
        <v>210</v>
      </c>
      <c r="H128" s="90"/>
      <c r="I128" s="90"/>
      <c r="J128" s="90">
        <f t="shared" ref="J128:J133" si="17">H128+I128</f>
        <v>0</v>
      </c>
      <c r="K128" s="90">
        <v>0</v>
      </c>
      <c r="L128" s="90"/>
      <c r="M128" s="90">
        <f t="shared" ref="M128:M133" si="18">K128+L128</f>
        <v>0</v>
      </c>
      <c r="N128" s="90">
        <v>0</v>
      </c>
      <c r="O128" s="90"/>
      <c r="P128" s="90">
        <f t="shared" ref="P128:P133" si="19">N128+O128</f>
        <v>0</v>
      </c>
    </row>
    <row r="129" spans="1:16" ht="24" hidden="1" customHeight="1" x14ac:dyDescent="0.3">
      <c r="A129" s="89" t="s">
        <v>58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62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90</v>
      </c>
      <c r="B130" s="89" t="s">
        <v>34</v>
      </c>
      <c r="C130" s="89" t="s">
        <v>208</v>
      </c>
      <c r="D130" s="89" t="s">
        <v>209</v>
      </c>
      <c r="E130" s="89" t="s">
        <v>43</v>
      </c>
      <c r="F130" s="89" t="s">
        <v>91</v>
      </c>
      <c r="G130" s="89" t="s">
        <v>210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67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68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58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62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89" t="s">
        <v>90</v>
      </c>
      <c r="B133" s="89" t="s">
        <v>34</v>
      </c>
      <c r="C133" s="89" t="s">
        <v>208</v>
      </c>
      <c r="D133" s="89" t="s">
        <v>211</v>
      </c>
      <c r="E133" s="89" t="s">
        <v>43</v>
      </c>
      <c r="F133" s="89" t="s">
        <v>91</v>
      </c>
      <c r="G133" s="89" t="s">
        <v>38</v>
      </c>
      <c r="H133" s="90"/>
      <c r="I133" s="90"/>
      <c r="J133" s="90">
        <f t="shared" si="17"/>
        <v>0</v>
      </c>
      <c r="K133" s="90">
        <v>0</v>
      </c>
      <c r="L133" s="90"/>
      <c r="M133" s="90">
        <f t="shared" si="18"/>
        <v>0</v>
      </c>
      <c r="N133" s="90">
        <v>0</v>
      </c>
      <c r="O133" s="90"/>
      <c r="P133" s="90">
        <f t="shared" si="19"/>
        <v>0</v>
      </c>
    </row>
    <row r="134" spans="1:16" ht="24" hidden="1" customHeight="1" x14ac:dyDescent="0.3">
      <c r="A134" s="91" t="s">
        <v>212</v>
      </c>
      <c r="B134" s="91"/>
      <c r="C134" s="91"/>
      <c r="D134" s="91"/>
      <c r="E134" s="91"/>
      <c r="F134" s="91"/>
      <c r="G134" s="91"/>
      <c r="H134" s="94">
        <f t="shared" ref="H134:P134" si="20">SUM(H128:H133)</f>
        <v>0</v>
      </c>
      <c r="I134" s="94">
        <f t="shared" si="20"/>
        <v>0</v>
      </c>
      <c r="J134" s="94">
        <f t="shared" si="20"/>
        <v>0</v>
      </c>
      <c r="K134" s="94">
        <f t="shared" si="20"/>
        <v>0</v>
      </c>
      <c r="L134" s="94">
        <f t="shared" si="20"/>
        <v>0</v>
      </c>
      <c r="M134" s="94">
        <f t="shared" si="20"/>
        <v>0</v>
      </c>
      <c r="N134" s="94">
        <f t="shared" si="20"/>
        <v>0</v>
      </c>
      <c r="O134" s="94">
        <f t="shared" si="20"/>
        <v>0</v>
      </c>
      <c r="P134" s="94">
        <f t="shared" si="20"/>
        <v>0</v>
      </c>
    </row>
    <row r="135" spans="1:16" ht="24" hidden="1" customHeight="1" x14ac:dyDescent="0.3">
      <c r="A135" s="127" t="s">
        <v>213</v>
      </c>
      <c r="B135" s="128"/>
      <c r="C135" s="128"/>
      <c r="D135" s="128"/>
      <c r="E135" s="128"/>
      <c r="F135" s="128"/>
      <c r="G135" s="128"/>
      <c r="H135" s="128"/>
      <c r="I135" s="128"/>
      <c r="J135" s="128"/>
      <c r="K135" s="128"/>
      <c r="L135" s="128"/>
      <c r="M135" s="128"/>
      <c r="N135" s="128"/>
      <c r="O135" s="128"/>
      <c r="P135" s="129"/>
    </row>
    <row r="136" spans="1:16" ht="24" hidden="1" customHeight="1" x14ac:dyDescent="0.3">
      <c r="A136" s="89" t="s">
        <v>214</v>
      </c>
      <c r="B136" s="89" t="s">
        <v>34</v>
      </c>
      <c r="C136" s="89" t="s">
        <v>215</v>
      </c>
      <c r="D136" s="89" t="s">
        <v>216</v>
      </c>
      <c r="E136" s="89" t="s">
        <v>43</v>
      </c>
      <c r="F136" s="89" t="s">
        <v>217</v>
      </c>
      <c r="G136" s="89" t="s">
        <v>218</v>
      </c>
      <c r="H136" s="90"/>
      <c r="I136" s="90"/>
      <c r="J136" s="90">
        <f>H136+I136</f>
        <v>0</v>
      </c>
      <c r="K136" s="90">
        <v>0</v>
      </c>
      <c r="L136" s="90"/>
      <c r="M136" s="90">
        <f>K136+L136</f>
        <v>0</v>
      </c>
      <c r="N136" s="90">
        <v>0</v>
      </c>
      <c r="O136" s="90">
        <f>M136+N136</f>
        <v>0</v>
      </c>
      <c r="P136" s="90">
        <f>N136+O136</f>
        <v>0</v>
      </c>
    </row>
    <row r="137" spans="1:16" ht="24" hidden="1" customHeight="1" x14ac:dyDescent="0.3">
      <c r="A137" s="91" t="s">
        <v>219</v>
      </c>
      <c r="B137" s="91"/>
      <c r="C137" s="91"/>
      <c r="D137" s="91"/>
      <c r="E137" s="91"/>
      <c r="F137" s="91"/>
      <c r="G137" s="91"/>
      <c r="H137" s="94">
        <f t="shared" ref="H137:P137" si="21">SUM(H136)</f>
        <v>0</v>
      </c>
      <c r="I137" s="94">
        <f t="shared" si="21"/>
        <v>0</v>
      </c>
      <c r="J137" s="94">
        <f t="shared" si="21"/>
        <v>0</v>
      </c>
      <c r="K137" s="94">
        <f t="shared" si="21"/>
        <v>0</v>
      </c>
      <c r="L137" s="94">
        <f t="shared" si="21"/>
        <v>0</v>
      </c>
      <c r="M137" s="94">
        <f t="shared" si="21"/>
        <v>0</v>
      </c>
      <c r="N137" s="94">
        <f t="shared" si="21"/>
        <v>0</v>
      </c>
      <c r="O137" s="94">
        <f t="shared" si="21"/>
        <v>0</v>
      </c>
      <c r="P137" s="94">
        <f t="shared" si="21"/>
        <v>0</v>
      </c>
    </row>
    <row r="138" spans="1:16" ht="25.95" hidden="1" customHeight="1" x14ac:dyDescent="0.3">
      <c r="A138" s="127" t="s">
        <v>220</v>
      </c>
      <c r="B138" s="128"/>
      <c r="C138" s="128"/>
      <c r="D138" s="128"/>
      <c r="E138" s="128"/>
      <c r="F138" s="128"/>
      <c r="G138" s="128"/>
      <c r="H138" s="128"/>
      <c r="I138" s="128"/>
      <c r="J138" s="128"/>
      <c r="K138" s="128"/>
      <c r="L138" s="128"/>
      <c r="M138" s="128"/>
      <c r="N138" s="128"/>
      <c r="O138" s="128"/>
      <c r="P138" s="129"/>
    </row>
    <row r="139" spans="1:16" ht="24" hidden="1" customHeight="1" x14ac:dyDescent="0.3">
      <c r="A139" s="89" t="s">
        <v>167</v>
      </c>
      <c r="B139" s="89" t="s">
        <v>34</v>
      </c>
      <c r="C139" s="89" t="s">
        <v>35</v>
      </c>
      <c r="D139" s="89" t="s">
        <v>221</v>
      </c>
      <c r="E139" s="89" t="s">
        <v>37</v>
      </c>
      <c r="F139" s="89" t="s">
        <v>169</v>
      </c>
      <c r="G139" s="93" t="s">
        <v>222</v>
      </c>
      <c r="H139" s="90">
        <v>0</v>
      </c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89" t="s">
        <v>42</v>
      </c>
      <c r="B140" s="89" t="s">
        <v>34</v>
      </c>
      <c r="C140" s="89" t="s">
        <v>35</v>
      </c>
      <c r="D140" s="89" t="s">
        <v>221</v>
      </c>
      <c r="E140" s="89" t="s">
        <v>170</v>
      </c>
      <c r="F140" s="89" t="s">
        <v>171</v>
      </c>
      <c r="G140" s="93" t="s">
        <v>222</v>
      </c>
      <c r="H140" s="90">
        <v>0</v>
      </c>
      <c r="I140" s="90"/>
      <c r="J140" s="90">
        <f>H140+I140</f>
        <v>0</v>
      </c>
      <c r="K140" s="90">
        <v>0</v>
      </c>
      <c r="L140" s="90"/>
      <c r="M140" s="90">
        <f>K140+L140</f>
        <v>0</v>
      </c>
      <c r="N140" s="90">
        <v>0</v>
      </c>
      <c r="O140" s="90"/>
      <c r="P140" s="90">
        <f>N140+O140</f>
        <v>0</v>
      </c>
    </row>
    <row r="141" spans="1:16" ht="24" hidden="1" customHeight="1" x14ac:dyDescent="0.3">
      <c r="A141" s="91" t="s">
        <v>223</v>
      </c>
      <c r="B141" s="91"/>
      <c r="C141" s="91"/>
      <c r="D141" s="91"/>
      <c r="E141" s="91"/>
      <c r="F141" s="91"/>
      <c r="G141" s="91"/>
      <c r="H141" s="92">
        <f t="shared" ref="H141:P141" si="22">SUM(H139:H140)</f>
        <v>0</v>
      </c>
      <c r="I141" s="92">
        <f t="shared" si="22"/>
        <v>0</v>
      </c>
      <c r="J141" s="92">
        <f t="shared" si="22"/>
        <v>0</v>
      </c>
      <c r="K141" s="92">
        <f t="shared" si="22"/>
        <v>0</v>
      </c>
      <c r="L141" s="92">
        <f t="shared" si="22"/>
        <v>0</v>
      </c>
      <c r="M141" s="92">
        <f t="shared" si="22"/>
        <v>0</v>
      </c>
      <c r="N141" s="92">
        <f t="shared" si="22"/>
        <v>0</v>
      </c>
      <c r="O141" s="92">
        <f t="shared" si="22"/>
        <v>0</v>
      </c>
      <c r="P141" s="92">
        <f t="shared" si="22"/>
        <v>0</v>
      </c>
    </row>
    <row r="142" spans="1:16" ht="25.95" hidden="1" customHeight="1" x14ac:dyDescent="0.3">
      <c r="A142" s="127" t="s">
        <v>224</v>
      </c>
      <c r="B142" s="128"/>
      <c r="C142" s="128"/>
      <c r="D142" s="128"/>
      <c r="E142" s="128"/>
      <c r="F142" s="128"/>
      <c r="G142" s="128"/>
      <c r="H142" s="128"/>
      <c r="I142" s="128"/>
      <c r="J142" s="128"/>
      <c r="K142" s="128"/>
      <c r="L142" s="128"/>
      <c r="M142" s="128"/>
      <c r="N142" s="128"/>
      <c r="O142" s="128"/>
      <c r="P142" s="129"/>
    </row>
    <row r="143" spans="1:16" ht="24" hidden="1" customHeight="1" x14ac:dyDescent="0.3">
      <c r="A143" s="89" t="s">
        <v>167</v>
      </c>
      <c r="B143" s="89" t="s">
        <v>34</v>
      </c>
      <c r="C143" s="89" t="s">
        <v>35</v>
      </c>
      <c r="D143" s="89" t="s">
        <v>221</v>
      </c>
      <c r="E143" s="89" t="s">
        <v>37</v>
      </c>
      <c r="F143" s="89" t="s">
        <v>169</v>
      </c>
      <c r="G143" s="93" t="s">
        <v>225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/>
      <c r="P143" s="90">
        <f>N143+O143</f>
        <v>0</v>
      </c>
    </row>
    <row r="144" spans="1:16" ht="24" hidden="1" customHeight="1" x14ac:dyDescent="0.3">
      <c r="A144" s="89" t="s">
        <v>42</v>
      </c>
      <c r="B144" s="89" t="s">
        <v>34</v>
      </c>
      <c r="C144" s="89" t="s">
        <v>35</v>
      </c>
      <c r="D144" s="89" t="s">
        <v>221</v>
      </c>
      <c r="E144" s="89" t="s">
        <v>170</v>
      </c>
      <c r="F144" s="89" t="s">
        <v>171</v>
      </c>
      <c r="G144" s="93" t="s">
        <v>225</v>
      </c>
      <c r="H144" s="90"/>
      <c r="I144" s="90"/>
      <c r="J144" s="90">
        <f>H144+I144</f>
        <v>0</v>
      </c>
      <c r="K144" s="90">
        <v>0</v>
      </c>
      <c r="L144" s="90"/>
      <c r="M144" s="90">
        <f>K144+L144</f>
        <v>0</v>
      </c>
      <c r="N144" s="90">
        <v>0</v>
      </c>
      <c r="O144" s="90"/>
      <c r="P144" s="90">
        <f>N144+O144</f>
        <v>0</v>
      </c>
    </row>
    <row r="145" spans="1:16" ht="24" hidden="1" customHeight="1" x14ac:dyDescent="0.3">
      <c r="A145" s="91" t="s">
        <v>226</v>
      </c>
      <c r="B145" s="91"/>
      <c r="C145" s="91"/>
      <c r="D145" s="91"/>
      <c r="E145" s="91"/>
      <c r="F145" s="91"/>
      <c r="G145" s="91"/>
      <c r="H145" s="92">
        <f t="shared" ref="H145:P145" si="23">SUM(H143:H144)</f>
        <v>0</v>
      </c>
      <c r="I145" s="92">
        <f t="shared" si="23"/>
        <v>0</v>
      </c>
      <c r="J145" s="92">
        <f t="shared" si="23"/>
        <v>0</v>
      </c>
      <c r="K145" s="92">
        <f t="shared" si="23"/>
        <v>0</v>
      </c>
      <c r="L145" s="92">
        <f t="shared" si="23"/>
        <v>0</v>
      </c>
      <c r="M145" s="92">
        <f t="shared" si="23"/>
        <v>0</v>
      </c>
      <c r="N145" s="92">
        <f t="shared" si="23"/>
        <v>0</v>
      </c>
      <c r="O145" s="92">
        <f t="shared" si="23"/>
        <v>0</v>
      </c>
      <c r="P145" s="92">
        <f t="shared" si="23"/>
        <v>0</v>
      </c>
    </row>
    <row r="146" spans="1:16" ht="24.6" customHeight="1" x14ac:dyDescent="0.3">
      <c r="G146" s="95" t="s">
        <v>119</v>
      </c>
      <c r="H146" s="92">
        <f>H82+H98+H111+H114+H117+H124+H126+H145+H141+H106+H102+H120</f>
        <v>3874923.54</v>
      </c>
      <c r="I146" s="92">
        <f t="shared" ref="I146:P146" si="24">I82+I98+I111+I114+I117+I124+I126+I145+I141+I106+I102+I120</f>
        <v>152545</v>
      </c>
      <c r="J146" s="92">
        <f t="shared" si="24"/>
        <v>4027468.54</v>
      </c>
      <c r="K146" s="92">
        <f t="shared" si="24"/>
        <v>4480346.67</v>
      </c>
      <c r="L146" s="92">
        <f t="shared" si="24"/>
        <v>0</v>
      </c>
      <c r="M146" s="92">
        <f t="shared" si="24"/>
        <v>4480346.67</v>
      </c>
      <c r="N146" s="92">
        <f t="shared" si="24"/>
        <v>4875002.87</v>
      </c>
      <c r="O146" s="92">
        <f t="shared" si="24"/>
        <v>0</v>
      </c>
      <c r="P146" s="92">
        <f t="shared" si="24"/>
        <v>4875002.87</v>
      </c>
    </row>
    <row r="150" spans="1:16" s="97" customFormat="1" ht="15.6" x14ac:dyDescent="0.3">
      <c r="A150" s="96" t="s">
        <v>74</v>
      </c>
      <c r="B150" s="96"/>
      <c r="C150" s="96"/>
      <c r="D150" s="96"/>
      <c r="E150" s="96"/>
      <c r="F150" s="96" t="s">
        <v>120</v>
      </c>
      <c r="G150" s="96"/>
    </row>
    <row r="151" spans="1:16" x14ac:dyDescent="0.3">
      <c r="B151" s="76" t="s">
        <v>76</v>
      </c>
      <c r="F151" s="76" t="s">
        <v>77</v>
      </c>
    </row>
    <row r="153" spans="1:16" s="97" customFormat="1" ht="15.6" x14ac:dyDescent="0.3">
      <c r="A153" s="96" t="s">
        <v>121</v>
      </c>
      <c r="B153" s="96"/>
      <c r="C153" s="96"/>
      <c r="D153" s="96"/>
      <c r="E153" s="96"/>
      <c r="F153" s="96" t="s">
        <v>227</v>
      </c>
      <c r="G153" s="96"/>
    </row>
    <row r="154" spans="1:16" x14ac:dyDescent="0.3">
      <c r="A154" s="76" t="s">
        <v>75</v>
      </c>
      <c r="B154" s="76" t="s">
        <v>76</v>
      </c>
      <c r="F154" s="76" t="s">
        <v>77</v>
      </c>
    </row>
    <row r="156" spans="1:16" s="97" customFormat="1" ht="15.6" x14ac:dyDescent="0.3">
      <c r="A156" s="96" t="s">
        <v>123</v>
      </c>
      <c r="B156" s="96"/>
      <c r="C156" s="96"/>
      <c r="D156" s="96"/>
      <c r="E156" s="96"/>
      <c r="F156" s="96" t="s">
        <v>228</v>
      </c>
      <c r="G156" s="96"/>
    </row>
    <row r="157" spans="1:16" x14ac:dyDescent="0.3">
      <c r="A157" s="76" t="s">
        <v>78</v>
      </c>
      <c r="B157" s="76" t="s">
        <v>76</v>
      </c>
      <c r="F157" s="76" t="s">
        <v>77</v>
      </c>
    </row>
    <row r="159" spans="1:16" x14ac:dyDescent="0.3">
      <c r="A159" s="95" t="str">
        <f>L18</f>
        <v>"17" января 2025 г.</v>
      </c>
    </row>
  </sheetData>
  <mergeCells count="27">
    <mergeCell ref="A142:P142"/>
    <mergeCell ref="A115:P115"/>
    <mergeCell ref="A118:P118"/>
    <mergeCell ref="A121:P121"/>
    <mergeCell ref="A127:P127"/>
    <mergeCell ref="A135:P135"/>
    <mergeCell ref="A138:P138"/>
    <mergeCell ref="A112:P112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9:P99"/>
    <mergeCell ref="A103:P103"/>
    <mergeCell ref="A107:P107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8"/>
  <sheetViews>
    <sheetView topLeftCell="A13" zoomScale="60" zoomScaleNormal="60" workbookViewId="0">
      <selection activeCell="H33" sqref="H33:J3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25" t="s">
        <v>6</v>
      </c>
      <c r="M10" s="125"/>
      <c r="N10" s="125"/>
      <c r="O10" s="125"/>
      <c r="P10" s="125"/>
    </row>
    <row r="11" spans="12:16" x14ac:dyDescent="0.3">
      <c r="L11" s="109" t="s">
        <v>131</v>
      </c>
      <c r="M11" s="109"/>
      <c r="N11" s="109"/>
      <c r="O11" s="109"/>
      <c r="P11" s="109"/>
    </row>
    <row r="12" spans="12:16" x14ac:dyDescent="0.3">
      <c r="L12" s="126" t="s">
        <v>7</v>
      </c>
      <c r="M12" s="126"/>
      <c r="N12" s="126"/>
      <c r="O12" s="126"/>
      <c r="P12" s="126"/>
    </row>
    <row r="13" spans="12:16" x14ac:dyDescent="0.3">
      <c r="L13" s="109" t="s">
        <v>8</v>
      </c>
      <c r="M13" s="109"/>
      <c r="N13" s="109"/>
      <c r="O13" s="109"/>
      <c r="P13" s="109"/>
    </row>
    <row r="14" spans="12:16" x14ac:dyDescent="0.3">
      <c r="L14" s="126" t="s">
        <v>9</v>
      </c>
      <c r="M14" s="126"/>
      <c r="N14" s="126"/>
      <c r="O14" s="126"/>
      <c r="P14" s="126"/>
    </row>
    <row r="16" spans="12:16" ht="15.6" x14ac:dyDescent="0.3">
      <c r="L16" s="124" t="s">
        <v>132</v>
      </c>
      <c r="M16" s="124"/>
      <c r="N16" s="124"/>
      <c r="O16" s="124"/>
      <c r="P16" s="124"/>
    </row>
    <row r="17" spans="1:16" x14ac:dyDescent="0.3">
      <c r="L17" s="130" t="s">
        <v>76</v>
      </c>
      <c r="M17" s="130"/>
      <c r="N17" s="130" t="s">
        <v>133</v>
      </c>
      <c r="O17" s="130"/>
      <c r="P17" s="130"/>
    </row>
    <row r="18" spans="1:16" x14ac:dyDescent="0.3">
      <c r="L18" s="76" t="s">
        <v>238</v>
      </c>
    </row>
    <row r="20" spans="1:16" x14ac:dyDescent="0.3">
      <c r="A20" s="131" t="s">
        <v>230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</row>
    <row r="22" spans="1:16" x14ac:dyDescent="0.3">
      <c r="B22" s="132" t="s">
        <v>239</v>
      </c>
      <c r="C22" s="132"/>
      <c r="D22" s="132"/>
      <c r="E22" s="132"/>
      <c r="F22" s="132"/>
      <c r="G22" s="132"/>
      <c r="H22" s="78" t="str">
        <f>L18</f>
        <v>"21" января 2025 г.</v>
      </c>
      <c r="I22" s="78"/>
      <c r="J22" s="78"/>
      <c r="K22" s="78"/>
      <c r="L22" s="78"/>
    </row>
    <row r="23" spans="1:16" x14ac:dyDescent="0.3">
      <c r="A23" s="125" t="s">
        <v>134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"21"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3" t="s">
        <v>129</v>
      </c>
      <c r="I33" s="134"/>
      <c r="J33" s="135"/>
      <c r="K33" s="133" t="s">
        <v>86</v>
      </c>
      <c r="L33" s="134"/>
      <c r="M33" s="135"/>
      <c r="N33" s="133" t="s">
        <v>87</v>
      </c>
      <c r="O33" s="134"/>
      <c r="P33" s="135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240</v>
      </c>
      <c r="I34" s="89" t="s">
        <v>135</v>
      </c>
      <c r="J34" s="89" t="s">
        <v>136</v>
      </c>
      <c r="K34" s="89" t="str">
        <f>H34</f>
        <v>на 17.01.2025 г</v>
      </c>
      <c r="L34" s="89" t="s">
        <v>135</v>
      </c>
      <c r="M34" s="89" t="s">
        <v>136</v>
      </c>
      <c r="N34" s="89" t="str">
        <f>H34</f>
        <v>на 17.01.2025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0</v>
      </c>
      <c r="I84" s="90">
        <v>17927463.66</v>
      </c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/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0</v>
      </c>
      <c r="I86" s="90">
        <v>4060570.52</v>
      </c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0</v>
      </c>
      <c r="I97" s="92">
        <f t="shared" si="8"/>
        <v>21988034.18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31.2" hidden="1" customHeight="1" x14ac:dyDescent="0.3">
      <c r="A98" s="127" t="s">
        <v>181</v>
      </c>
      <c r="B98" s="128"/>
      <c r="C98" s="128"/>
      <c r="D98" s="128"/>
      <c r="E98" s="128"/>
      <c r="F98" s="128"/>
      <c r="G98" s="128"/>
      <c r="H98" s="128"/>
      <c r="I98" s="128"/>
      <c r="J98" s="128"/>
      <c r="K98" s="128"/>
      <c r="L98" s="128"/>
      <c r="M98" s="128"/>
      <c r="N98" s="128"/>
      <c r="O98" s="128"/>
      <c r="P98" s="129"/>
    </row>
    <row r="99" spans="1:16" ht="24" hidden="1" customHeight="1" x14ac:dyDescent="0.3">
      <c r="A99" s="89" t="s">
        <v>167</v>
      </c>
      <c r="B99" s="89" t="s">
        <v>34</v>
      </c>
      <c r="C99" s="89" t="s">
        <v>35</v>
      </c>
      <c r="D99" s="89" t="s">
        <v>182</v>
      </c>
      <c r="E99" s="89" t="s">
        <v>37</v>
      </c>
      <c r="F99" s="89" t="s">
        <v>169</v>
      </c>
      <c r="G99" s="89" t="s">
        <v>183</v>
      </c>
      <c r="H99" s="90"/>
      <c r="I99" s="90"/>
      <c r="J99" s="90">
        <f>H99+I99</f>
        <v>0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4" hidden="1" customHeight="1" x14ac:dyDescent="0.3">
      <c r="A100" s="89" t="s">
        <v>42</v>
      </c>
      <c r="B100" s="89" t="s">
        <v>34</v>
      </c>
      <c r="C100" s="89" t="s">
        <v>35</v>
      </c>
      <c r="D100" s="89" t="s">
        <v>182</v>
      </c>
      <c r="E100" s="89" t="s">
        <v>170</v>
      </c>
      <c r="F100" s="89" t="s">
        <v>171</v>
      </c>
      <c r="G100" s="89" t="s">
        <v>183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91" t="s">
        <v>184</v>
      </c>
      <c r="B101" s="91"/>
      <c r="C101" s="91"/>
      <c r="D101" s="91"/>
      <c r="E101" s="91"/>
      <c r="F101" s="91"/>
      <c r="G101" s="91"/>
      <c r="H101" s="94">
        <f t="shared" ref="H101:P101" si="9">SUM(H99:H100)</f>
        <v>0</v>
      </c>
      <c r="I101" s="94">
        <f t="shared" si="9"/>
        <v>0</v>
      </c>
      <c r="J101" s="94">
        <f t="shared" si="9"/>
        <v>0</v>
      </c>
      <c r="K101" s="94">
        <f t="shared" si="9"/>
        <v>0</v>
      </c>
      <c r="L101" s="94">
        <f t="shared" si="9"/>
        <v>0</v>
      </c>
      <c r="M101" s="94">
        <f t="shared" si="9"/>
        <v>0</v>
      </c>
      <c r="N101" s="94">
        <f t="shared" si="9"/>
        <v>0</v>
      </c>
      <c r="O101" s="94">
        <f t="shared" si="9"/>
        <v>0</v>
      </c>
      <c r="P101" s="94">
        <f t="shared" si="9"/>
        <v>0</v>
      </c>
    </row>
    <row r="102" spans="1:16" ht="31.2" hidden="1" customHeight="1" x14ac:dyDescent="0.3">
      <c r="A102" s="127" t="s">
        <v>185</v>
      </c>
      <c r="B102" s="128"/>
      <c r="C102" s="128"/>
      <c r="D102" s="128"/>
      <c r="E102" s="128"/>
      <c r="F102" s="128"/>
      <c r="G102" s="128"/>
      <c r="H102" s="128"/>
      <c r="I102" s="128"/>
      <c r="J102" s="128"/>
      <c r="K102" s="128"/>
      <c r="L102" s="128"/>
      <c r="M102" s="128"/>
      <c r="N102" s="128"/>
      <c r="O102" s="128"/>
      <c r="P102" s="129"/>
    </row>
    <row r="103" spans="1:16" ht="24" hidden="1" customHeight="1" x14ac:dyDescent="0.3">
      <c r="A103" s="89" t="s">
        <v>167</v>
      </c>
      <c r="B103" s="89" t="s">
        <v>34</v>
      </c>
      <c r="C103" s="89" t="s">
        <v>35</v>
      </c>
      <c r="D103" s="89" t="s">
        <v>186</v>
      </c>
      <c r="E103" s="89" t="s">
        <v>37</v>
      </c>
      <c r="F103" s="89" t="s">
        <v>169</v>
      </c>
      <c r="G103" s="89" t="s">
        <v>187</v>
      </c>
      <c r="H103" s="90"/>
      <c r="I103" s="90"/>
      <c r="J103" s="90">
        <f>H103+I103</f>
        <v>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4" hidden="1" customHeight="1" x14ac:dyDescent="0.3">
      <c r="A104" s="89" t="s">
        <v>42</v>
      </c>
      <c r="B104" s="89" t="s">
        <v>34</v>
      </c>
      <c r="C104" s="89" t="s">
        <v>35</v>
      </c>
      <c r="D104" s="89" t="s">
        <v>186</v>
      </c>
      <c r="E104" s="89" t="s">
        <v>170</v>
      </c>
      <c r="F104" s="89" t="s">
        <v>171</v>
      </c>
      <c r="G104" s="89" t="s">
        <v>187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91" t="s">
        <v>184</v>
      </c>
      <c r="B105" s="91"/>
      <c r="C105" s="91"/>
      <c r="D105" s="91"/>
      <c r="E105" s="91"/>
      <c r="F105" s="91"/>
      <c r="G105" s="91"/>
      <c r="H105" s="94">
        <f t="shared" ref="H105:P105" si="10">SUM(H103:H104)</f>
        <v>0</v>
      </c>
      <c r="I105" s="94">
        <f t="shared" si="10"/>
        <v>0</v>
      </c>
      <c r="J105" s="94">
        <f t="shared" si="10"/>
        <v>0</v>
      </c>
      <c r="K105" s="94">
        <f t="shared" si="10"/>
        <v>0</v>
      </c>
      <c r="L105" s="94">
        <f t="shared" si="10"/>
        <v>0</v>
      </c>
      <c r="M105" s="94">
        <f t="shared" si="10"/>
        <v>0</v>
      </c>
      <c r="N105" s="94">
        <f t="shared" si="10"/>
        <v>0</v>
      </c>
      <c r="O105" s="94">
        <f t="shared" si="10"/>
        <v>0</v>
      </c>
      <c r="P105" s="94">
        <f t="shared" si="10"/>
        <v>0</v>
      </c>
    </row>
    <row r="106" spans="1:16" s="95" customFormat="1" ht="24" customHeight="1" x14ac:dyDescent="0.3">
      <c r="A106" s="136" t="s">
        <v>236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4" hidden="1" customHeight="1" x14ac:dyDescent="0.3">
      <c r="A107" s="89" t="s">
        <v>67</v>
      </c>
      <c r="B107" s="89" t="s">
        <v>34</v>
      </c>
      <c r="C107" s="89" t="s">
        <v>35</v>
      </c>
      <c r="D107" s="89" t="s">
        <v>189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 x14ac:dyDescent="0.3">
      <c r="A108" s="89" t="s">
        <v>111</v>
      </c>
      <c r="B108" s="89" t="s">
        <v>34</v>
      </c>
      <c r="C108" s="89" t="s">
        <v>35</v>
      </c>
      <c r="D108" s="89" t="s">
        <v>189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67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>
        <v>346000</v>
      </c>
      <c r="G109" s="89" t="s">
        <v>190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237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 x14ac:dyDescent="0.3">
      <c r="A111" s="127" t="s">
        <v>192</v>
      </c>
      <c r="B111" s="128"/>
      <c r="C111" s="128"/>
      <c r="D111" s="128"/>
      <c r="E111" s="128"/>
      <c r="F111" s="128"/>
      <c r="G111" s="128"/>
      <c r="H111" s="128"/>
      <c r="I111" s="128"/>
      <c r="J111" s="128"/>
      <c r="K111" s="128"/>
      <c r="L111" s="128"/>
      <c r="M111" s="128"/>
      <c r="N111" s="128"/>
      <c r="O111" s="128"/>
      <c r="P111" s="129"/>
    </row>
    <row r="112" spans="1:16" ht="24" hidden="1" customHeight="1" x14ac:dyDescent="0.3">
      <c r="A112" s="89" t="s">
        <v>111</v>
      </c>
      <c r="B112" s="89" t="s">
        <v>112</v>
      </c>
      <c r="C112" s="89" t="s">
        <v>193</v>
      </c>
      <c r="D112" s="89" t="s">
        <v>194</v>
      </c>
      <c r="E112" s="89" t="s">
        <v>115</v>
      </c>
      <c r="F112" s="89" t="s">
        <v>116</v>
      </c>
      <c r="G112" s="89" t="s">
        <v>195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91" t="s">
        <v>196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hidden="1" customHeight="1" x14ac:dyDescent="0.3">
      <c r="A114" s="127" t="s">
        <v>197</v>
      </c>
      <c r="B114" s="128"/>
      <c r="C114" s="128"/>
      <c r="D114" s="128"/>
      <c r="E114" s="128"/>
      <c r="F114" s="128"/>
      <c r="G114" s="128"/>
      <c r="H114" s="128"/>
      <c r="I114" s="128"/>
      <c r="J114" s="128"/>
      <c r="K114" s="128"/>
      <c r="L114" s="128"/>
      <c r="M114" s="128"/>
      <c r="N114" s="128"/>
      <c r="O114" s="128"/>
      <c r="P114" s="129"/>
    </row>
    <row r="115" spans="1:16" ht="24" hidden="1" customHeight="1" x14ac:dyDescent="0.3">
      <c r="A115" s="89" t="s">
        <v>58</v>
      </c>
      <c r="B115" s="89" t="s">
        <v>34</v>
      </c>
      <c r="C115" s="89" t="s">
        <v>35</v>
      </c>
      <c r="D115" s="89" t="s">
        <v>198</v>
      </c>
      <c r="E115" s="89" t="s">
        <v>43</v>
      </c>
      <c r="F115" s="89" t="s">
        <v>62</v>
      </c>
      <c r="G115" s="89" t="s">
        <v>199</v>
      </c>
      <c r="H115" s="90">
        <v>0</v>
      </c>
      <c r="I115" s="90"/>
      <c r="J115" s="90">
        <f>H115+I115</f>
        <v>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hidden="1" customHeight="1" x14ac:dyDescent="0.3">
      <c r="A116" s="91" t="s">
        <v>200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0</v>
      </c>
      <c r="I116" s="92">
        <f t="shared" si="13"/>
        <v>0</v>
      </c>
      <c r="J116" s="92">
        <f t="shared" si="13"/>
        <v>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hidden="1" customHeight="1" x14ac:dyDescent="0.3">
      <c r="A117" s="127" t="s">
        <v>201</v>
      </c>
      <c r="B117" s="128"/>
      <c r="C117" s="128"/>
      <c r="D117" s="128"/>
      <c r="E117" s="128"/>
      <c r="F117" s="128"/>
      <c r="G117" s="128"/>
      <c r="H117" s="128"/>
      <c r="I117" s="128"/>
      <c r="J117" s="128"/>
      <c r="K117" s="128"/>
      <c r="L117" s="128"/>
      <c r="M117" s="128"/>
      <c r="N117" s="128"/>
      <c r="O117" s="128"/>
      <c r="P117" s="129"/>
    </row>
    <row r="118" spans="1:16" ht="24" hidden="1" customHeight="1" x14ac:dyDescent="0.3">
      <c r="A118" s="89" t="s">
        <v>58</v>
      </c>
      <c r="B118" s="89" t="s">
        <v>34</v>
      </c>
      <c r="C118" s="89" t="s">
        <v>35</v>
      </c>
      <c r="D118" s="89" t="s">
        <v>198</v>
      </c>
      <c r="E118" s="89" t="s">
        <v>43</v>
      </c>
      <c r="F118" s="89" t="s">
        <v>62</v>
      </c>
      <c r="G118" s="89" t="s">
        <v>202</v>
      </c>
      <c r="H118" s="90"/>
      <c r="I118" s="90"/>
      <c r="J118" s="90">
        <f>H118+I118</f>
        <v>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hidden="1" customHeight="1" x14ac:dyDescent="0.3">
      <c r="A119" s="91" t="s">
        <v>203</v>
      </c>
      <c r="B119" s="91"/>
      <c r="C119" s="91"/>
      <c r="D119" s="91"/>
      <c r="E119" s="91"/>
      <c r="F119" s="91"/>
      <c r="G119" s="91"/>
      <c r="H119" s="92">
        <f t="shared" ref="H119:P119" si="14">SUM(H118:H118)</f>
        <v>0</v>
      </c>
      <c r="I119" s="92">
        <f t="shared" si="14"/>
        <v>0</v>
      </c>
      <c r="J119" s="92">
        <f t="shared" si="14"/>
        <v>0</v>
      </c>
      <c r="K119" s="92">
        <f t="shared" si="14"/>
        <v>0</v>
      </c>
      <c r="L119" s="92">
        <f t="shared" si="14"/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hidden="1" customHeight="1" x14ac:dyDescent="0.3">
      <c r="A120" s="127" t="s">
        <v>204</v>
      </c>
      <c r="B120" s="128"/>
      <c r="C120" s="128"/>
      <c r="D120" s="128"/>
      <c r="E120" s="128"/>
      <c r="F120" s="128"/>
      <c r="G120" s="128"/>
      <c r="H120" s="128"/>
      <c r="I120" s="128"/>
      <c r="J120" s="128"/>
      <c r="K120" s="128"/>
      <c r="L120" s="128"/>
      <c r="M120" s="128"/>
      <c r="N120" s="128"/>
      <c r="O120" s="128"/>
      <c r="P120" s="129"/>
    </row>
    <row r="121" spans="1:16" ht="24" hidden="1" customHeight="1" x14ac:dyDescent="0.3">
      <c r="A121" s="89" t="s">
        <v>111</v>
      </c>
      <c r="B121" s="89" t="s">
        <v>112</v>
      </c>
      <c r="C121" s="89" t="s">
        <v>113</v>
      </c>
      <c r="D121" s="89" t="s">
        <v>114</v>
      </c>
      <c r="E121" s="89" t="s">
        <v>115</v>
      </c>
      <c r="F121" s="89" t="s">
        <v>116</v>
      </c>
      <c r="G121" s="93">
        <v>24434321000316</v>
      </c>
      <c r="H121" s="90"/>
      <c r="I121" s="90"/>
      <c r="J121" s="90">
        <f>H121+I121</f>
        <v>0</v>
      </c>
      <c r="K121" s="90">
        <v>0</v>
      </c>
      <c r="L121" s="90"/>
      <c r="M121" s="90">
        <f>K121+L121</f>
        <v>0</v>
      </c>
      <c r="N121" s="90">
        <v>0</v>
      </c>
      <c r="O121" s="90"/>
      <c r="P121" s="90">
        <f>N121+O121</f>
        <v>0</v>
      </c>
    </row>
    <row r="122" spans="1:16" ht="24" hidden="1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24434321000316</v>
      </c>
      <c r="H122" s="90"/>
      <c r="I122" s="90"/>
      <c r="J122" s="90">
        <f>H122+I122</f>
        <v>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hidden="1" customHeight="1" x14ac:dyDescent="0.3">
      <c r="A123" s="91" t="s">
        <v>205</v>
      </c>
      <c r="B123" s="91"/>
      <c r="C123" s="91"/>
      <c r="D123" s="91"/>
      <c r="E123" s="91"/>
      <c r="F123" s="91"/>
      <c r="G123" s="91"/>
      <c r="H123" s="92">
        <f>SUM(H121:H122)</f>
        <v>0</v>
      </c>
      <c r="I123" s="92">
        <f>SUM(I121:I122)</f>
        <v>0</v>
      </c>
      <c r="J123" s="92">
        <f>SUM(J121:J122)</f>
        <v>0</v>
      </c>
      <c r="K123" s="92">
        <f t="shared" ref="K123:P123" si="15">SUM(K122)</f>
        <v>0</v>
      </c>
      <c r="L123" s="92">
        <f t="shared" si="15"/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hidden="1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/>
      <c r="I124" s="90"/>
      <c r="J124" s="90">
        <f>H124+I124</f>
        <v>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hidden="1" customHeight="1" x14ac:dyDescent="0.3">
      <c r="A125" s="91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0</v>
      </c>
      <c r="I125" s="92">
        <f t="shared" si="16"/>
        <v>0</v>
      </c>
      <c r="J125" s="92">
        <f t="shared" si="16"/>
        <v>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7" t="s">
        <v>207</v>
      </c>
      <c r="B126" s="128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9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7" t="s">
        <v>213</v>
      </c>
      <c r="B134" s="128"/>
      <c r="C134" s="128"/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8"/>
      <c r="P134" s="129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5.95" hidden="1" customHeight="1" x14ac:dyDescent="0.3">
      <c r="A137" s="127" t="s">
        <v>220</v>
      </c>
      <c r="B137" s="128"/>
      <c r="C137" s="128"/>
      <c r="D137" s="128"/>
      <c r="E137" s="128"/>
      <c r="F137" s="128"/>
      <c r="G137" s="128"/>
      <c r="H137" s="128"/>
      <c r="I137" s="128"/>
      <c r="J137" s="128"/>
      <c r="K137" s="128"/>
      <c r="L137" s="128"/>
      <c r="M137" s="128"/>
      <c r="N137" s="128"/>
      <c r="O137" s="128"/>
      <c r="P137" s="129"/>
    </row>
    <row r="138" spans="1:16" ht="24" hidden="1" customHeight="1" x14ac:dyDescent="0.3">
      <c r="A138" s="89" t="s">
        <v>167</v>
      </c>
      <c r="B138" s="89" t="s">
        <v>34</v>
      </c>
      <c r="C138" s="89" t="s">
        <v>35</v>
      </c>
      <c r="D138" s="89" t="s">
        <v>221</v>
      </c>
      <c r="E138" s="89" t="s">
        <v>37</v>
      </c>
      <c r="F138" s="89" t="s">
        <v>169</v>
      </c>
      <c r="G138" s="93" t="s">
        <v>222</v>
      </c>
      <c r="H138" s="90">
        <v>0</v>
      </c>
      <c r="I138" s="90"/>
      <c r="J138" s="90">
        <f>H138+I138</f>
        <v>0</v>
      </c>
      <c r="K138" s="90">
        <v>0</v>
      </c>
      <c r="L138" s="90"/>
      <c r="M138" s="90">
        <f>K138+L138</f>
        <v>0</v>
      </c>
      <c r="N138" s="90">
        <v>0</v>
      </c>
      <c r="O138" s="90"/>
      <c r="P138" s="90">
        <f>N138+O138</f>
        <v>0</v>
      </c>
    </row>
    <row r="139" spans="1:16" ht="24" hidden="1" customHeight="1" x14ac:dyDescent="0.3">
      <c r="A139" s="89" t="s">
        <v>42</v>
      </c>
      <c r="B139" s="89" t="s">
        <v>34</v>
      </c>
      <c r="C139" s="89" t="s">
        <v>35</v>
      </c>
      <c r="D139" s="89" t="s">
        <v>221</v>
      </c>
      <c r="E139" s="89" t="s">
        <v>170</v>
      </c>
      <c r="F139" s="89" t="s">
        <v>171</v>
      </c>
      <c r="G139" s="93" t="s">
        <v>222</v>
      </c>
      <c r="H139" s="90">
        <v>0</v>
      </c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91" t="s">
        <v>223</v>
      </c>
      <c r="B140" s="91"/>
      <c r="C140" s="91"/>
      <c r="D140" s="91"/>
      <c r="E140" s="91"/>
      <c r="F140" s="91"/>
      <c r="G140" s="91"/>
      <c r="H140" s="92">
        <f t="shared" ref="H140:P140" si="22">SUM(H138:H139)</f>
        <v>0</v>
      </c>
      <c r="I140" s="92">
        <f t="shared" si="22"/>
        <v>0</v>
      </c>
      <c r="J140" s="92">
        <f t="shared" si="22"/>
        <v>0</v>
      </c>
      <c r="K140" s="92">
        <f t="shared" si="22"/>
        <v>0</v>
      </c>
      <c r="L140" s="92">
        <f t="shared" si="22"/>
        <v>0</v>
      </c>
      <c r="M140" s="92">
        <f t="shared" si="22"/>
        <v>0</v>
      </c>
      <c r="N140" s="92">
        <f t="shared" si="22"/>
        <v>0</v>
      </c>
      <c r="O140" s="92">
        <f t="shared" si="22"/>
        <v>0</v>
      </c>
      <c r="P140" s="92">
        <f t="shared" si="22"/>
        <v>0</v>
      </c>
    </row>
    <row r="141" spans="1:16" ht="25.95" hidden="1" customHeight="1" x14ac:dyDescent="0.3">
      <c r="A141" s="127" t="s">
        <v>224</v>
      </c>
      <c r="B141" s="128"/>
      <c r="C141" s="128"/>
      <c r="D141" s="128"/>
      <c r="E141" s="128"/>
      <c r="F141" s="128"/>
      <c r="G141" s="128"/>
      <c r="H141" s="128"/>
      <c r="I141" s="128"/>
      <c r="J141" s="128"/>
      <c r="K141" s="128"/>
      <c r="L141" s="128"/>
      <c r="M141" s="128"/>
      <c r="N141" s="128"/>
      <c r="O141" s="128"/>
      <c r="P141" s="129"/>
    </row>
    <row r="142" spans="1:16" ht="24" hidden="1" customHeight="1" x14ac:dyDescent="0.3">
      <c r="A142" s="89" t="s">
        <v>167</v>
      </c>
      <c r="B142" s="89" t="s">
        <v>34</v>
      </c>
      <c r="C142" s="89" t="s">
        <v>35</v>
      </c>
      <c r="D142" s="89" t="s">
        <v>221</v>
      </c>
      <c r="E142" s="89" t="s">
        <v>37</v>
      </c>
      <c r="F142" s="89" t="s">
        <v>169</v>
      </c>
      <c r="G142" s="93" t="s">
        <v>225</v>
      </c>
      <c r="H142" s="90"/>
      <c r="I142" s="90"/>
      <c r="J142" s="90">
        <f>H142+I142</f>
        <v>0</v>
      </c>
      <c r="K142" s="90">
        <v>0</v>
      </c>
      <c r="L142" s="90"/>
      <c r="M142" s="90">
        <f>K142+L142</f>
        <v>0</v>
      </c>
      <c r="N142" s="90">
        <v>0</v>
      </c>
      <c r="O142" s="90"/>
      <c r="P142" s="90">
        <f>N142+O142</f>
        <v>0</v>
      </c>
    </row>
    <row r="143" spans="1:16" ht="24" hidden="1" customHeight="1" x14ac:dyDescent="0.3">
      <c r="A143" s="89" t="s">
        <v>42</v>
      </c>
      <c r="B143" s="89" t="s">
        <v>34</v>
      </c>
      <c r="C143" s="89" t="s">
        <v>35</v>
      </c>
      <c r="D143" s="89" t="s">
        <v>221</v>
      </c>
      <c r="E143" s="89" t="s">
        <v>170</v>
      </c>
      <c r="F143" s="89" t="s">
        <v>171</v>
      </c>
      <c r="G143" s="93" t="s">
        <v>225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/>
      <c r="P143" s="90">
        <f>N143+O143</f>
        <v>0</v>
      </c>
    </row>
    <row r="144" spans="1:16" ht="24" hidden="1" customHeight="1" x14ac:dyDescent="0.3">
      <c r="A144" s="91" t="s">
        <v>226</v>
      </c>
      <c r="B144" s="91"/>
      <c r="C144" s="91"/>
      <c r="D144" s="91"/>
      <c r="E144" s="91"/>
      <c r="F144" s="91"/>
      <c r="G144" s="91"/>
      <c r="H144" s="92">
        <f t="shared" ref="H144:P144" si="23">SUM(H142:H143)</f>
        <v>0</v>
      </c>
      <c r="I144" s="92">
        <f t="shared" si="23"/>
        <v>0</v>
      </c>
      <c r="J144" s="92">
        <f t="shared" si="23"/>
        <v>0</v>
      </c>
      <c r="K144" s="92">
        <f t="shared" si="23"/>
        <v>0</v>
      </c>
      <c r="L144" s="92">
        <f t="shared" si="23"/>
        <v>0</v>
      </c>
      <c r="M144" s="92">
        <f t="shared" si="23"/>
        <v>0</v>
      </c>
      <c r="N144" s="92">
        <f t="shared" si="23"/>
        <v>0</v>
      </c>
      <c r="O144" s="92">
        <f t="shared" si="23"/>
        <v>0</v>
      </c>
      <c r="P144" s="92">
        <f t="shared" si="23"/>
        <v>0</v>
      </c>
    </row>
    <row r="145" spans="1:16" ht="24.6" customHeight="1" x14ac:dyDescent="0.3">
      <c r="G145" s="95" t="s">
        <v>119</v>
      </c>
      <c r="H145" s="92">
        <f t="shared" ref="H145:P145" si="24">H82+H97+H110+H113+H116+H123+H125+H144+H140+H105+H101+H119</f>
        <v>4027468.54</v>
      </c>
      <c r="I145" s="92">
        <f t="shared" si="24"/>
        <v>21988034.18</v>
      </c>
      <c r="J145" s="92">
        <f t="shared" si="24"/>
        <v>26015502.719999999</v>
      </c>
      <c r="K145" s="92">
        <f t="shared" si="24"/>
        <v>4480346.67</v>
      </c>
      <c r="L145" s="92">
        <f t="shared" si="24"/>
        <v>0</v>
      </c>
      <c r="M145" s="92">
        <f t="shared" si="24"/>
        <v>4480346.67</v>
      </c>
      <c r="N145" s="92">
        <f t="shared" si="24"/>
        <v>4875002.87</v>
      </c>
      <c r="O145" s="92">
        <f t="shared" si="24"/>
        <v>0</v>
      </c>
      <c r="P145" s="92">
        <f t="shared" si="24"/>
        <v>4875002.87</v>
      </c>
    </row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"21" января 2025 г.</v>
      </c>
    </row>
  </sheetData>
  <mergeCells count="27">
    <mergeCell ref="A141:P141"/>
    <mergeCell ref="A114:P114"/>
    <mergeCell ref="A117:P117"/>
    <mergeCell ref="A120:P120"/>
    <mergeCell ref="A126:P126"/>
    <mergeCell ref="A134:P134"/>
    <mergeCell ref="A137:P137"/>
    <mergeCell ref="A111:P111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154"/>
  <sheetViews>
    <sheetView zoomScale="60" zoomScaleNormal="60" workbookViewId="0">
      <selection activeCell="H33" sqref="H33:J3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25" t="s">
        <v>6</v>
      </c>
      <c r="M10" s="125"/>
      <c r="N10" s="125"/>
      <c r="O10" s="125"/>
      <c r="P10" s="125"/>
    </row>
    <row r="11" spans="12:16" x14ac:dyDescent="0.3">
      <c r="L11" s="109" t="s">
        <v>131</v>
      </c>
      <c r="M11" s="109"/>
      <c r="N11" s="109"/>
      <c r="O11" s="109"/>
      <c r="P11" s="109"/>
    </row>
    <row r="12" spans="12:16" x14ac:dyDescent="0.3">
      <c r="L12" s="126" t="s">
        <v>7</v>
      </c>
      <c r="M12" s="126"/>
      <c r="N12" s="126"/>
      <c r="O12" s="126"/>
      <c r="P12" s="126"/>
    </row>
    <row r="13" spans="12:16" x14ac:dyDescent="0.3">
      <c r="L13" s="109" t="s">
        <v>8</v>
      </c>
      <c r="M13" s="109"/>
      <c r="N13" s="109"/>
      <c r="O13" s="109"/>
      <c r="P13" s="109"/>
    </row>
    <row r="14" spans="12:16" x14ac:dyDescent="0.3">
      <c r="L14" s="126" t="s">
        <v>9</v>
      </c>
      <c r="M14" s="126"/>
      <c r="N14" s="126"/>
      <c r="O14" s="126"/>
      <c r="P14" s="126"/>
    </row>
    <row r="16" spans="12:16" ht="15.6" x14ac:dyDescent="0.3">
      <c r="L16" s="124" t="s">
        <v>132</v>
      </c>
      <c r="M16" s="124"/>
      <c r="N16" s="124"/>
      <c r="O16" s="124"/>
      <c r="P16" s="124"/>
    </row>
    <row r="17" spans="1:16" x14ac:dyDescent="0.3">
      <c r="L17" s="130" t="s">
        <v>76</v>
      </c>
      <c r="M17" s="130"/>
      <c r="N17" s="130" t="s">
        <v>133</v>
      </c>
      <c r="O17" s="130"/>
      <c r="P17" s="130"/>
    </row>
    <row r="18" spans="1:16" x14ac:dyDescent="0.3">
      <c r="L18" s="76" t="s">
        <v>243</v>
      </c>
    </row>
    <row r="20" spans="1:16" x14ac:dyDescent="0.3">
      <c r="A20" s="131" t="s">
        <v>230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</row>
    <row r="22" spans="1:16" x14ac:dyDescent="0.3">
      <c r="B22" s="132" t="s">
        <v>247</v>
      </c>
      <c r="C22" s="132"/>
      <c r="D22" s="132"/>
      <c r="E22" s="132"/>
      <c r="F22" s="132"/>
      <c r="G22" s="132"/>
      <c r="H22" s="78" t="str">
        <f>L18</f>
        <v>"29" января 2025 г.</v>
      </c>
      <c r="I22" s="78"/>
      <c r="J22" s="78"/>
      <c r="K22" s="78"/>
      <c r="L22" s="78"/>
    </row>
    <row r="23" spans="1:16" x14ac:dyDescent="0.3">
      <c r="A23" s="125" t="s">
        <v>134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"29"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3" t="s">
        <v>129</v>
      </c>
      <c r="I33" s="134"/>
      <c r="J33" s="135"/>
      <c r="K33" s="133" t="s">
        <v>86</v>
      </c>
      <c r="L33" s="134"/>
      <c r="M33" s="135"/>
      <c r="N33" s="133" t="s">
        <v>87</v>
      </c>
      <c r="O33" s="134"/>
      <c r="P33" s="135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244</v>
      </c>
      <c r="I34" s="89" t="s">
        <v>135</v>
      </c>
      <c r="J34" s="89" t="s">
        <v>136</v>
      </c>
      <c r="K34" s="89" t="str">
        <f>H34</f>
        <v>на 21.01.2025 г</v>
      </c>
      <c r="L34" s="89" t="s">
        <v>135</v>
      </c>
      <c r="M34" s="89" t="s">
        <v>136</v>
      </c>
      <c r="N34" s="89" t="str">
        <f>H34</f>
        <v>на 21.01.2025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31.2" hidden="1" customHeight="1" x14ac:dyDescent="0.3">
      <c r="A98" s="127" t="s">
        <v>181</v>
      </c>
      <c r="B98" s="128"/>
      <c r="C98" s="128"/>
      <c r="D98" s="128"/>
      <c r="E98" s="128"/>
      <c r="F98" s="128"/>
      <c r="G98" s="128"/>
      <c r="H98" s="128"/>
      <c r="I98" s="128"/>
      <c r="J98" s="128"/>
      <c r="K98" s="128"/>
      <c r="L98" s="128"/>
      <c r="M98" s="128"/>
      <c r="N98" s="128"/>
      <c r="O98" s="128"/>
      <c r="P98" s="129"/>
    </row>
    <row r="99" spans="1:16" ht="24" hidden="1" customHeight="1" x14ac:dyDescent="0.3">
      <c r="A99" s="89" t="s">
        <v>167</v>
      </c>
      <c r="B99" s="89" t="s">
        <v>34</v>
      </c>
      <c r="C99" s="89" t="s">
        <v>35</v>
      </c>
      <c r="D99" s="89" t="s">
        <v>182</v>
      </c>
      <c r="E99" s="89" t="s">
        <v>37</v>
      </c>
      <c r="F99" s="89" t="s">
        <v>169</v>
      </c>
      <c r="G99" s="89" t="s">
        <v>183</v>
      </c>
      <c r="H99" s="90"/>
      <c r="I99" s="90"/>
      <c r="J99" s="90">
        <f>H99+I99</f>
        <v>0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4" hidden="1" customHeight="1" x14ac:dyDescent="0.3">
      <c r="A100" s="89" t="s">
        <v>42</v>
      </c>
      <c r="B100" s="89" t="s">
        <v>34</v>
      </c>
      <c r="C100" s="89" t="s">
        <v>35</v>
      </c>
      <c r="D100" s="89" t="s">
        <v>182</v>
      </c>
      <c r="E100" s="89" t="s">
        <v>170</v>
      </c>
      <c r="F100" s="89" t="s">
        <v>171</v>
      </c>
      <c r="G100" s="89" t="s">
        <v>183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91" t="s">
        <v>184</v>
      </c>
      <c r="B101" s="91"/>
      <c r="C101" s="91"/>
      <c r="D101" s="91"/>
      <c r="E101" s="91"/>
      <c r="F101" s="91"/>
      <c r="G101" s="91"/>
      <c r="H101" s="94">
        <f t="shared" ref="H101:P101" si="9">SUM(H99:H100)</f>
        <v>0</v>
      </c>
      <c r="I101" s="94">
        <f t="shared" si="9"/>
        <v>0</v>
      </c>
      <c r="J101" s="94">
        <f t="shared" si="9"/>
        <v>0</v>
      </c>
      <c r="K101" s="94">
        <f t="shared" si="9"/>
        <v>0</v>
      </c>
      <c r="L101" s="94">
        <f t="shared" si="9"/>
        <v>0</v>
      </c>
      <c r="M101" s="94">
        <f t="shared" si="9"/>
        <v>0</v>
      </c>
      <c r="N101" s="94">
        <f t="shared" si="9"/>
        <v>0</v>
      </c>
      <c r="O101" s="94">
        <f t="shared" si="9"/>
        <v>0</v>
      </c>
      <c r="P101" s="94">
        <f t="shared" si="9"/>
        <v>0</v>
      </c>
    </row>
    <row r="102" spans="1:16" ht="31.2" hidden="1" customHeight="1" x14ac:dyDescent="0.3">
      <c r="A102" s="127" t="s">
        <v>185</v>
      </c>
      <c r="B102" s="128"/>
      <c r="C102" s="128"/>
      <c r="D102" s="128"/>
      <c r="E102" s="128"/>
      <c r="F102" s="128"/>
      <c r="G102" s="128"/>
      <c r="H102" s="128"/>
      <c r="I102" s="128"/>
      <c r="J102" s="128"/>
      <c r="K102" s="128"/>
      <c r="L102" s="128"/>
      <c r="M102" s="128"/>
      <c r="N102" s="128"/>
      <c r="O102" s="128"/>
      <c r="P102" s="129"/>
    </row>
    <row r="103" spans="1:16" ht="24" hidden="1" customHeight="1" x14ac:dyDescent="0.3">
      <c r="A103" s="89" t="s">
        <v>167</v>
      </c>
      <c r="B103" s="89" t="s">
        <v>34</v>
      </c>
      <c r="C103" s="89" t="s">
        <v>35</v>
      </c>
      <c r="D103" s="89" t="s">
        <v>186</v>
      </c>
      <c r="E103" s="89" t="s">
        <v>37</v>
      </c>
      <c r="F103" s="89" t="s">
        <v>169</v>
      </c>
      <c r="G103" s="89" t="s">
        <v>187</v>
      </c>
      <c r="H103" s="90"/>
      <c r="I103" s="90"/>
      <c r="J103" s="90">
        <f>H103+I103</f>
        <v>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4" hidden="1" customHeight="1" x14ac:dyDescent="0.3">
      <c r="A104" s="89" t="s">
        <v>42</v>
      </c>
      <c r="B104" s="89" t="s">
        <v>34</v>
      </c>
      <c r="C104" s="89" t="s">
        <v>35</v>
      </c>
      <c r="D104" s="89" t="s">
        <v>186</v>
      </c>
      <c r="E104" s="89" t="s">
        <v>170</v>
      </c>
      <c r="F104" s="89" t="s">
        <v>171</v>
      </c>
      <c r="G104" s="89" t="s">
        <v>187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91" t="s">
        <v>184</v>
      </c>
      <c r="B105" s="91"/>
      <c r="C105" s="91"/>
      <c r="D105" s="91"/>
      <c r="E105" s="91"/>
      <c r="F105" s="91"/>
      <c r="G105" s="91"/>
      <c r="H105" s="94">
        <f t="shared" ref="H105:P105" si="10">SUM(H103:H104)</f>
        <v>0</v>
      </c>
      <c r="I105" s="94">
        <f t="shared" si="10"/>
        <v>0</v>
      </c>
      <c r="J105" s="94">
        <f t="shared" si="10"/>
        <v>0</v>
      </c>
      <c r="K105" s="94">
        <f t="shared" si="10"/>
        <v>0</v>
      </c>
      <c r="L105" s="94">
        <f t="shared" si="10"/>
        <v>0</v>
      </c>
      <c r="M105" s="94">
        <f t="shared" si="10"/>
        <v>0</v>
      </c>
      <c r="N105" s="94">
        <f t="shared" si="10"/>
        <v>0</v>
      </c>
      <c r="O105" s="94">
        <f t="shared" si="10"/>
        <v>0</v>
      </c>
      <c r="P105" s="94">
        <f t="shared" si="10"/>
        <v>0</v>
      </c>
    </row>
    <row r="106" spans="1:16" s="95" customFormat="1" ht="24" customHeight="1" x14ac:dyDescent="0.3">
      <c r="A106" s="136" t="s">
        <v>236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4" hidden="1" customHeight="1" x14ac:dyDescent="0.3">
      <c r="A107" s="89" t="s">
        <v>67</v>
      </c>
      <c r="B107" s="89" t="s">
        <v>34</v>
      </c>
      <c r="C107" s="89" t="s">
        <v>35</v>
      </c>
      <c r="D107" s="89" t="s">
        <v>189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 x14ac:dyDescent="0.3">
      <c r="A108" s="89" t="s">
        <v>111</v>
      </c>
      <c r="B108" s="89" t="s">
        <v>34</v>
      </c>
      <c r="C108" s="89" t="s">
        <v>35</v>
      </c>
      <c r="D108" s="89" t="s">
        <v>189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67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>
        <v>346000</v>
      </c>
      <c r="G109" s="89" t="s">
        <v>190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237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 x14ac:dyDescent="0.3">
      <c r="A111" s="127" t="s">
        <v>192</v>
      </c>
      <c r="B111" s="128"/>
      <c r="C111" s="128"/>
      <c r="D111" s="128"/>
      <c r="E111" s="128"/>
      <c r="F111" s="128"/>
      <c r="G111" s="128"/>
      <c r="H111" s="128"/>
      <c r="I111" s="128"/>
      <c r="J111" s="128"/>
      <c r="K111" s="128"/>
      <c r="L111" s="128"/>
      <c r="M111" s="128"/>
      <c r="N111" s="128"/>
      <c r="O111" s="128"/>
      <c r="P111" s="129"/>
    </row>
    <row r="112" spans="1:16" ht="24" hidden="1" customHeight="1" x14ac:dyDescent="0.3">
      <c r="A112" s="89" t="s">
        <v>111</v>
      </c>
      <c r="B112" s="89" t="s">
        <v>112</v>
      </c>
      <c r="C112" s="89" t="s">
        <v>193</v>
      </c>
      <c r="D112" s="89" t="s">
        <v>194</v>
      </c>
      <c r="E112" s="89" t="s">
        <v>115</v>
      </c>
      <c r="F112" s="89" t="s">
        <v>116</v>
      </c>
      <c r="G112" s="89" t="s">
        <v>195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91" t="s">
        <v>196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customHeight="1" x14ac:dyDescent="0.3">
      <c r="A114" s="136" t="s">
        <v>246</v>
      </c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8"/>
    </row>
    <row r="115" spans="1:16" ht="24" customHeight="1" x14ac:dyDescent="0.3">
      <c r="A115" s="89" t="s">
        <v>58</v>
      </c>
      <c r="B115" s="89" t="s">
        <v>34</v>
      </c>
      <c r="C115" s="89" t="s">
        <v>35</v>
      </c>
      <c r="D115" s="89" t="s">
        <v>198</v>
      </c>
      <c r="E115" s="89" t="s">
        <v>43</v>
      </c>
      <c r="F115" s="89" t="s">
        <v>62</v>
      </c>
      <c r="G115" s="89" t="s">
        <v>248</v>
      </c>
      <c r="H115" s="90">
        <v>0</v>
      </c>
      <c r="I115" s="90">
        <v>800000</v>
      </c>
      <c r="J115" s="90">
        <f>H115+I115</f>
        <v>800000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customHeight="1" x14ac:dyDescent="0.3">
      <c r="A116" s="98" t="s">
        <v>245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0</v>
      </c>
      <c r="I116" s="92">
        <f t="shared" si="13"/>
        <v>800000</v>
      </c>
      <c r="J116" s="92">
        <f t="shared" si="13"/>
        <v>800000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customHeight="1" x14ac:dyDescent="0.3">
      <c r="A117" s="136" t="s">
        <v>249</v>
      </c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8"/>
    </row>
    <row r="118" spans="1:16" ht="24" customHeight="1" x14ac:dyDescent="0.3">
      <c r="A118" s="89" t="s">
        <v>111</v>
      </c>
      <c r="B118" s="89" t="s">
        <v>112</v>
      </c>
      <c r="C118" s="89" t="s">
        <v>113</v>
      </c>
      <c r="D118" s="89" t="s">
        <v>114</v>
      </c>
      <c r="E118" s="89" t="s">
        <v>115</v>
      </c>
      <c r="F118" s="89" t="s">
        <v>116</v>
      </c>
      <c r="G118" s="93">
        <v>254343210000316</v>
      </c>
      <c r="H118" s="90">
        <v>0</v>
      </c>
      <c r="I118" s="90">
        <v>175000</v>
      </c>
      <c r="J118" s="90">
        <f>H118+I118</f>
        <v>175000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customHeight="1" x14ac:dyDescent="0.3">
      <c r="A119" s="98" t="s">
        <v>250</v>
      </c>
      <c r="B119" s="91"/>
      <c r="C119" s="91"/>
      <c r="D119" s="91"/>
      <c r="E119" s="91"/>
      <c r="F119" s="91"/>
      <c r="G119" s="91"/>
      <c r="H119" s="92">
        <f>SUM(H118:H118)</f>
        <v>0</v>
      </c>
      <c r="I119" s="92">
        <f>SUM(I118:I118)</f>
        <v>175000</v>
      </c>
      <c r="J119" s="92">
        <f>SUM(J118:J118)</f>
        <v>175000</v>
      </c>
      <c r="K119" s="92">
        <f>SUM(K118:K118)</f>
        <v>0</v>
      </c>
      <c r="L119" s="92">
        <f t="shared" ref="L119:P119" si="14">SUM(L118:L118)</f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customHeight="1" x14ac:dyDescent="0.3">
      <c r="A120" s="89" t="s">
        <v>111</v>
      </c>
      <c r="B120" s="89" t="s">
        <v>112</v>
      </c>
      <c r="C120" s="89" t="s">
        <v>113</v>
      </c>
      <c r="D120" s="89" t="s">
        <v>206</v>
      </c>
      <c r="E120" s="89" t="s">
        <v>115</v>
      </c>
      <c r="F120" s="89" t="s">
        <v>116</v>
      </c>
      <c r="G120" s="89">
        <v>1000</v>
      </c>
      <c r="H120" s="90">
        <v>0</v>
      </c>
      <c r="I120" s="90">
        <v>75000</v>
      </c>
      <c r="J120" s="90">
        <f>H120+I120</f>
        <v>75000</v>
      </c>
      <c r="K120" s="90">
        <v>0</v>
      </c>
      <c r="L120" s="90"/>
      <c r="M120" s="90">
        <v>0</v>
      </c>
      <c r="N120" s="90">
        <v>0</v>
      </c>
      <c r="O120" s="90"/>
      <c r="P120" s="90">
        <v>0</v>
      </c>
    </row>
    <row r="121" spans="1:16" ht="24" customHeight="1" x14ac:dyDescent="0.3">
      <c r="A121" s="98" t="s">
        <v>165</v>
      </c>
      <c r="B121" s="91"/>
      <c r="C121" s="91"/>
      <c r="D121" s="91"/>
      <c r="E121" s="91"/>
      <c r="F121" s="91"/>
      <c r="G121" s="91"/>
      <c r="H121" s="92">
        <f t="shared" ref="H121:P121" si="15">SUM(H120:H120)</f>
        <v>0</v>
      </c>
      <c r="I121" s="92">
        <f t="shared" si="15"/>
        <v>75000</v>
      </c>
      <c r="J121" s="92">
        <f t="shared" si="15"/>
        <v>75000</v>
      </c>
      <c r="K121" s="92">
        <f t="shared" si="15"/>
        <v>0</v>
      </c>
      <c r="L121" s="92">
        <f t="shared" si="15"/>
        <v>0</v>
      </c>
      <c r="M121" s="92">
        <f t="shared" si="15"/>
        <v>0</v>
      </c>
      <c r="N121" s="92">
        <f t="shared" si="15"/>
        <v>0</v>
      </c>
      <c r="O121" s="92">
        <f t="shared" si="15"/>
        <v>0</v>
      </c>
      <c r="P121" s="92">
        <f t="shared" si="15"/>
        <v>0</v>
      </c>
    </row>
    <row r="122" spans="1:16" ht="24" hidden="1" customHeight="1" x14ac:dyDescent="0.3">
      <c r="A122" s="127" t="s">
        <v>207</v>
      </c>
      <c r="B122" s="128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9"/>
    </row>
    <row r="123" spans="1:16" ht="24" hidden="1" customHeight="1" x14ac:dyDescent="0.3">
      <c r="A123" s="89" t="s">
        <v>67</v>
      </c>
      <c r="B123" s="89" t="s">
        <v>34</v>
      </c>
      <c r="C123" s="89" t="s">
        <v>208</v>
      </c>
      <c r="D123" s="89" t="s">
        <v>209</v>
      </c>
      <c r="E123" s="89" t="s">
        <v>43</v>
      </c>
      <c r="F123" s="89" t="s">
        <v>68</v>
      </c>
      <c r="G123" s="89" t="s">
        <v>210</v>
      </c>
      <c r="H123" s="90"/>
      <c r="I123" s="90"/>
      <c r="J123" s="90">
        <f t="shared" ref="J123:J128" si="16">H123+I123</f>
        <v>0</v>
      </c>
      <c r="K123" s="90">
        <v>0</v>
      </c>
      <c r="L123" s="90"/>
      <c r="M123" s="90">
        <f t="shared" ref="M123:M128" si="17">K123+L123</f>
        <v>0</v>
      </c>
      <c r="N123" s="90">
        <v>0</v>
      </c>
      <c r="O123" s="90"/>
      <c r="P123" s="90">
        <f t="shared" ref="P123:P128" si="18">N123+O123</f>
        <v>0</v>
      </c>
    </row>
    <row r="124" spans="1:16" ht="24" hidden="1" customHeight="1" x14ac:dyDescent="0.3">
      <c r="A124" s="89" t="s">
        <v>58</v>
      </c>
      <c r="B124" s="89" t="s">
        <v>34</v>
      </c>
      <c r="C124" s="89" t="s">
        <v>208</v>
      </c>
      <c r="D124" s="89" t="s">
        <v>209</v>
      </c>
      <c r="E124" s="89" t="s">
        <v>43</v>
      </c>
      <c r="F124" s="89" t="s">
        <v>62</v>
      </c>
      <c r="G124" s="89" t="s">
        <v>210</v>
      </c>
      <c r="H124" s="90"/>
      <c r="I124" s="90"/>
      <c r="J124" s="90">
        <f t="shared" si="16"/>
        <v>0</v>
      </c>
      <c r="K124" s="90">
        <v>0</v>
      </c>
      <c r="L124" s="90"/>
      <c r="M124" s="90">
        <f t="shared" si="17"/>
        <v>0</v>
      </c>
      <c r="N124" s="90">
        <v>0</v>
      </c>
      <c r="O124" s="90"/>
      <c r="P124" s="90">
        <f t="shared" si="18"/>
        <v>0</v>
      </c>
    </row>
    <row r="125" spans="1:16" ht="24" hidden="1" customHeight="1" x14ac:dyDescent="0.3">
      <c r="A125" s="89" t="s">
        <v>90</v>
      </c>
      <c r="B125" s="89" t="s">
        <v>34</v>
      </c>
      <c r="C125" s="89" t="s">
        <v>208</v>
      </c>
      <c r="D125" s="89" t="s">
        <v>209</v>
      </c>
      <c r="E125" s="89" t="s">
        <v>43</v>
      </c>
      <c r="F125" s="89" t="s">
        <v>91</v>
      </c>
      <c r="G125" s="89" t="s">
        <v>210</v>
      </c>
      <c r="H125" s="90"/>
      <c r="I125" s="90"/>
      <c r="J125" s="90">
        <f t="shared" si="16"/>
        <v>0</v>
      </c>
      <c r="K125" s="90">
        <v>0</v>
      </c>
      <c r="L125" s="90"/>
      <c r="M125" s="90">
        <f t="shared" si="17"/>
        <v>0</v>
      </c>
      <c r="N125" s="90">
        <v>0</v>
      </c>
      <c r="O125" s="90"/>
      <c r="P125" s="90">
        <f t="shared" si="18"/>
        <v>0</v>
      </c>
    </row>
    <row r="126" spans="1:16" ht="24" hidden="1" customHeight="1" x14ac:dyDescent="0.3">
      <c r="A126" s="89" t="s">
        <v>67</v>
      </c>
      <c r="B126" s="89" t="s">
        <v>34</v>
      </c>
      <c r="C126" s="89" t="s">
        <v>208</v>
      </c>
      <c r="D126" s="89" t="s">
        <v>211</v>
      </c>
      <c r="E126" s="89" t="s">
        <v>43</v>
      </c>
      <c r="F126" s="89" t="s">
        <v>68</v>
      </c>
      <c r="G126" s="89" t="s">
        <v>38</v>
      </c>
      <c r="H126" s="90"/>
      <c r="I126" s="90"/>
      <c r="J126" s="90">
        <f t="shared" si="16"/>
        <v>0</v>
      </c>
      <c r="K126" s="90">
        <v>0</v>
      </c>
      <c r="L126" s="90"/>
      <c r="M126" s="90">
        <f t="shared" si="17"/>
        <v>0</v>
      </c>
      <c r="N126" s="90">
        <v>0</v>
      </c>
      <c r="O126" s="90"/>
      <c r="P126" s="90">
        <f t="shared" si="18"/>
        <v>0</v>
      </c>
    </row>
    <row r="127" spans="1:16" ht="24" hidden="1" customHeight="1" x14ac:dyDescent="0.3">
      <c r="A127" s="89" t="s">
        <v>58</v>
      </c>
      <c r="B127" s="89" t="s">
        <v>34</v>
      </c>
      <c r="C127" s="89" t="s">
        <v>208</v>
      </c>
      <c r="D127" s="89" t="s">
        <v>211</v>
      </c>
      <c r="E127" s="89" t="s">
        <v>43</v>
      </c>
      <c r="F127" s="89" t="s">
        <v>62</v>
      </c>
      <c r="G127" s="89" t="s">
        <v>38</v>
      </c>
      <c r="H127" s="90"/>
      <c r="I127" s="90"/>
      <c r="J127" s="90">
        <f t="shared" si="16"/>
        <v>0</v>
      </c>
      <c r="K127" s="90">
        <v>0</v>
      </c>
      <c r="L127" s="90"/>
      <c r="M127" s="90">
        <f t="shared" si="17"/>
        <v>0</v>
      </c>
      <c r="N127" s="90">
        <v>0</v>
      </c>
      <c r="O127" s="90"/>
      <c r="P127" s="90">
        <f t="shared" si="18"/>
        <v>0</v>
      </c>
    </row>
    <row r="128" spans="1:16" ht="24" hidden="1" customHeight="1" x14ac:dyDescent="0.3">
      <c r="A128" s="89" t="s">
        <v>90</v>
      </c>
      <c r="B128" s="89" t="s">
        <v>34</v>
      </c>
      <c r="C128" s="89" t="s">
        <v>208</v>
      </c>
      <c r="D128" s="89" t="s">
        <v>211</v>
      </c>
      <c r="E128" s="89" t="s">
        <v>43</v>
      </c>
      <c r="F128" s="89" t="s">
        <v>91</v>
      </c>
      <c r="G128" s="89" t="s">
        <v>38</v>
      </c>
      <c r="H128" s="90"/>
      <c r="I128" s="90"/>
      <c r="J128" s="90">
        <f t="shared" si="16"/>
        <v>0</v>
      </c>
      <c r="K128" s="90">
        <v>0</v>
      </c>
      <c r="L128" s="90"/>
      <c r="M128" s="90">
        <f t="shared" si="17"/>
        <v>0</v>
      </c>
      <c r="N128" s="90">
        <v>0</v>
      </c>
      <c r="O128" s="90"/>
      <c r="P128" s="90">
        <f t="shared" si="18"/>
        <v>0</v>
      </c>
    </row>
    <row r="129" spans="1:16" ht="24" hidden="1" customHeight="1" x14ac:dyDescent="0.3">
      <c r="A129" s="91" t="s">
        <v>212</v>
      </c>
      <c r="B129" s="91"/>
      <c r="C129" s="91"/>
      <c r="D129" s="91"/>
      <c r="E129" s="91"/>
      <c r="F129" s="91"/>
      <c r="G129" s="91"/>
      <c r="H129" s="94">
        <f t="shared" ref="H129:P129" si="19">SUM(H123:H128)</f>
        <v>0</v>
      </c>
      <c r="I129" s="94">
        <f t="shared" si="19"/>
        <v>0</v>
      </c>
      <c r="J129" s="94">
        <f t="shared" si="19"/>
        <v>0</v>
      </c>
      <c r="K129" s="94">
        <f t="shared" si="19"/>
        <v>0</v>
      </c>
      <c r="L129" s="94">
        <f t="shared" si="19"/>
        <v>0</v>
      </c>
      <c r="M129" s="94">
        <f t="shared" si="19"/>
        <v>0</v>
      </c>
      <c r="N129" s="94">
        <f t="shared" si="19"/>
        <v>0</v>
      </c>
      <c r="O129" s="94">
        <f t="shared" si="19"/>
        <v>0</v>
      </c>
      <c r="P129" s="94">
        <f t="shared" si="19"/>
        <v>0</v>
      </c>
    </row>
    <row r="130" spans="1:16" ht="24" hidden="1" customHeight="1" x14ac:dyDescent="0.3">
      <c r="A130" s="127" t="s">
        <v>213</v>
      </c>
      <c r="B130" s="128"/>
      <c r="C130" s="128"/>
      <c r="D130" s="128"/>
      <c r="E130" s="128"/>
      <c r="F130" s="128"/>
      <c r="G130" s="128"/>
      <c r="H130" s="128"/>
      <c r="I130" s="128"/>
      <c r="J130" s="128"/>
      <c r="K130" s="128"/>
      <c r="L130" s="128"/>
      <c r="M130" s="128"/>
      <c r="N130" s="128"/>
      <c r="O130" s="128"/>
      <c r="P130" s="129"/>
    </row>
    <row r="131" spans="1:16" ht="24" hidden="1" customHeight="1" x14ac:dyDescent="0.3">
      <c r="A131" s="89" t="s">
        <v>214</v>
      </c>
      <c r="B131" s="89" t="s">
        <v>34</v>
      </c>
      <c r="C131" s="89" t="s">
        <v>215</v>
      </c>
      <c r="D131" s="89" t="s">
        <v>216</v>
      </c>
      <c r="E131" s="89" t="s">
        <v>43</v>
      </c>
      <c r="F131" s="89" t="s">
        <v>217</v>
      </c>
      <c r="G131" s="89" t="s">
        <v>218</v>
      </c>
      <c r="H131" s="90"/>
      <c r="I131" s="90"/>
      <c r="J131" s="90">
        <f>H131+I131</f>
        <v>0</v>
      </c>
      <c r="K131" s="90">
        <v>0</v>
      </c>
      <c r="L131" s="90"/>
      <c r="M131" s="90">
        <f>K131+L131</f>
        <v>0</v>
      </c>
      <c r="N131" s="90">
        <v>0</v>
      </c>
      <c r="O131" s="90">
        <f>M131+N131</f>
        <v>0</v>
      </c>
      <c r="P131" s="90">
        <f>N131+O131</f>
        <v>0</v>
      </c>
    </row>
    <row r="132" spans="1:16" ht="24" hidden="1" customHeight="1" x14ac:dyDescent="0.3">
      <c r="A132" s="91" t="s">
        <v>219</v>
      </c>
      <c r="B132" s="91"/>
      <c r="C132" s="91"/>
      <c r="D132" s="91"/>
      <c r="E132" s="91"/>
      <c r="F132" s="91"/>
      <c r="G132" s="91"/>
      <c r="H132" s="94">
        <f t="shared" ref="H132:P132" si="20">SUM(H131)</f>
        <v>0</v>
      </c>
      <c r="I132" s="94">
        <f t="shared" si="20"/>
        <v>0</v>
      </c>
      <c r="J132" s="94">
        <f t="shared" si="20"/>
        <v>0</v>
      </c>
      <c r="K132" s="94">
        <f t="shared" si="20"/>
        <v>0</v>
      </c>
      <c r="L132" s="94">
        <f t="shared" si="20"/>
        <v>0</v>
      </c>
      <c r="M132" s="94">
        <f t="shared" si="20"/>
        <v>0</v>
      </c>
      <c r="N132" s="94">
        <f t="shared" si="20"/>
        <v>0</v>
      </c>
      <c r="O132" s="94">
        <f t="shared" si="20"/>
        <v>0</v>
      </c>
      <c r="P132" s="94">
        <f t="shared" si="20"/>
        <v>0</v>
      </c>
    </row>
    <row r="133" spans="1:16" ht="25.95" hidden="1" customHeight="1" x14ac:dyDescent="0.3">
      <c r="A133" s="127" t="s">
        <v>220</v>
      </c>
      <c r="B133" s="128"/>
      <c r="C133" s="128"/>
      <c r="D133" s="128"/>
      <c r="E133" s="128"/>
      <c r="F133" s="128"/>
      <c r="G133" s="128"/>
      <c r="H133" s="128"/>
      <c r="I133" s="128"/>
      <c r="J133" s="128"/>
      <c r="K133" s="128"/>
      <c r="L133" s="128"/>
      <c r="M133" s="128"/>
      <c r="N133" s="128"/>
      <c r="O133" s="128"/>
      <c r="P133" s="129"/>
    </row>
    <row r="134" spans="1:16" ht="24" hidden="1" customHeight="1" x14ac:dyDescent="0.3">
      <c r="A134" s="89" t="s">
        <v>167</v>
      </c>
      <c r="B134" s="89" t="s">
        <v>34</v>
      </c>
      <c r="C134" s="89" t="s">
        <v>35</v>
      </c>
      <c r="D134" s="89" t="s">
        <v>221</v>
      </c>
      <c r="E134" s="89" t="s">
        <v>37</v>
      </c>
      <c r="F134" s="89" t="s">
        <v>169</v>
      </c>
      <c r="G134" s="93" t="s">
        <v>222</v>
      </c>
      <c r="H134" s="90">
        <v>0</v>
      </c>
      <c r="I134" s="90"/>
      <c r="J134" s="90">
        <f>H134+I134</f>
        <v>0</v>
      </c>
      <c r="K134" s="90">
        <v>0</v>
      </c>
      <c r="L134" s="90"/>
      <c r="M134" s="90">
        <f>K134+L134</f>
        <v>0</v>
      </c>
      <c r="N134" s="90">
        <v>0</v>
      </c>
      <c r="O134" s="90"/>
      <c r="P134" s="90">
        <f>N134+O134</f>
        <v>0</v>
      </c>
    </row>
    <row r="135" spans="1:16" ht="24" hidden="1" customHeight="1" x14ac:dyDescent="0.3">
      <c r="A135" s="89" t="s">
        <v>42</v>
      </c>
      <c r="B135" s="89" t="s">
        <v>34</v>
      </c>
      <c r="C135" s="89" t="s">
        <v>35</v>
      </c>
      <c r="D135" s="89" t="s">
        <v>221</v>
      </c>
      <c r="E135" s="89" t="s">
        <v>170</v>
      </c>
      <c r="F135" s="89" t="s">
        <v>171</v>
      </c>
      <c r="G135" s="93" t="s">
        <v>222</v>
      </c>
      <c r="H135" s="90">
        <v>0</v>
      </c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/>
      <c r="P135" s="90">
        <f>N135+O135</f>
        <v>0</v>
      </c>
    </row>
    <row r="136" spans="1:16" ht="24" hidden="1" customHeight="1" x14ac:dyDescent="0.3">
      <c r="A136" s="91" t="s">
        <v>223</v>
      </c>
      <c r="B136" s="91"/>
      <c r="C136" s="91"/>
      <c r="D136" s="91"/>
      <c r="E136" s="91"/>
      <c r="F136" s="91"/>
      <c r="G136" s="91"/>
      <c r="H136" s="92">
        <f t="shared" ref="H136:P136" si="21">SUM(H134:H135)</f>
        <v>0</v>
      </c>
      <c r="I136" s="92">
        <f t="shared" si="21"/>
        <v>0</v>
      </c>
      <c r="J136" s="92">
        <f t="shared" si="21"/>
        <v>0</v>
      </c>
      <c r="K136" s="92">
        <f t="shared" si="21"/>
        <v>0</v>
      </c>
      <c r="L136" s="92">
        <f t="shared" si="21"/>
        <v>0</v>
      </c>
      <c r="M136" s="92">
        <f t="shared" si="21"/>
        <v>0</v>
      </c>
      <c r="N136" s="92">
        <f t="shared" si="21"/>
        <v>0</v>
      </c>
      <c r="O136" s="92">
        <f t="shared" si="21"/>
        <v>0</v>
      </c>
      <c r="P136" s="92">
        <f t="shared" si="21"/>
        <v>0</v>
      </c>
    </row>
    <row r="137" spans="1:16" ht="25.95" hidden="1" customHeight="1" x14ac:dyDescent="0.3">
      <c r="A137" s="127" t="s">
        <v>224</v>
      </c>
      <c r="B137" s="128"/>
      <c r="C137" s="128"/>
      <c r="D137" s="128"/>
      <c r="E137" s="128"/>
      <c r="F137" s="128"/>
      <c r="G137" s="128"/>
      <c r="H137" s="128"/>
      <c r="I137" s="128"/>
      <c r="J137" s="128"/>
      <c r="K137" s="128"/>
      <c r="L137" s="128"/>
      <c r="M137" s="128"/>
      <c r="N137" s="128"/>
      <c r="O137" s="128"/>
      <c r="P137" s="129"/>
    </row>
    <row r="138" spans="1:16" ht="24" hidden="1" customHeight="1" x14ac:dyDescent="0.3">
      <c r="A138" s="89" t="s">
        <v>167</v>
      </c>
      <c r="B138" s="89" t="s">
        <v>34</v>
      </c>
      <c r="C138" s="89" t="s">
        <v>35</v>
      </c>
      <c r="D138" s="89" t="s">
        <v>221</v>
      </c>
      <c r="E138" s="89" t="s">
        <v>37</v>
      </c>
      <c r="F138" s="89" t="s">
        <v>169</v>
      </c>
      <c r="G138" s="93" t="s">
        <v>225</v>
      </c>
      <c r="H138" s="90"/>
      <c r="I138" s="90"/>
      <c r="J138" s="90">
        <f>H138+I138</f>
        <v>0</v>
      </c>
      <c r="K138" s="90">
        <v>0</v>
      </c>
      <c r="L138" s="90"/>
      <c r="M138" s="90">
        <f>K138+L138</f>
        <v>0</v>
      </c>
      <c r="N138" s="90">
        <v>0</v>
      </c>
      <c r="O138" s="90"/>
      <c r="P138" s="90">
        <f>N138+O138</f>
        <v>0</v>
      </c>
    </row>
    <row r="139" spans="1:16" ht="24" hidden="1" customHeight="1" x14ac:dyDescent="0.3">
      <c r="A139" s="89" t="s">
        <v>42</v>
      </c>
      <c r="B139" s="89" t="s">
        <v>34</v>
      </c>
      <c r="C139" s="89" t="s">
        <v>35</v>
      </c>
      <c r="D139" s="89" t="s">
        <v>221</v>
      </c>
      <c r="E139" s="89" t="s">
        <v>170</v>
      </c>
      <c r="F139" s="89" t="s">
        <v>171</v>
      </c>
      <c r="G139" s="93" t="s">
        <v>225</v>
      </c>
      <c r="H139" s="90"/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91" t="s">
        <v>226</v>
      </c>
      <c r="B140" s="91"/>
      <c r="C140" s="91"/>
      <c r="D140" s="91"/>
      <c r="E140" s="91"/>
      <c r="F140" s="91"/>
      <c r="G140" s="91"/>
      <c r="H140" s="92">
        <f t="shared" ref="H140:P140" si="22">SUM(H138:H139)</f>
        <v>0</v>
      </c>
      <c r="I140" s="92">
        <f t="shared" si="22"/>
        <v>0</v>
      </c>
      <c r="J140" s="92">
        <f t="shared" si="22"/>
        <v>0</v>
      </c>
      <c r="K140" s="92">
        <f t="shared" si="22"/>
        <v>0</v>
      </c>
      <c r="L140" s="92">
        <f t="shared" si="22"/>
        <v>0</v>
      </c>
      <c r="M140" s="92">
        <f t="shared" si="22"/>
        <v>0</v>
      </c>
      <c r="N140" s="92">
        <f t="shared" si="22"/>
        <v>0</v>
      </c>
      <c r="O140" s="92">
        <f t="shared" si="22"/>
        <v>0</v>
      </c>
      <c r="P140" s="92">
        <f t="shared" si="22"/>
        <v>0</v>
      </c>
    </row>
    <row r="141" spans="1:16" ht="24.6" customHeight="1" x14ac:dyDescent="0.3">
      <c r="G141" s="95" t="s">
        <v>119</v>
      </c>
      <c r="H141" s="92">
        <f>H82+H97+H110+H113+H116+H119+H121+H140+H136+H105+H101</f>
        <v>26015502.719999999</v>
      </c>
      <c r="I141" s="92">
        <f t="shared" ref="I141:P141" si="23">I82+I97+I110+I113+I116+I119+I121+I140+I136+I105+I101</f>
        <v>1050000</v>
      </c>
      <c r="J141" s="92">
        <f t="shared" si="23"/>
        <v>27065502.719999999</v>
      </c>
      <c r="K141" s="92">
        <f t="shared" si="23"/>
        <v>4480346.67</v>
      </c>
      <c r="L141" s="92">
        <f t="shared" si="23"/>
        <v>0</v>
      </c>
      <c r="M141" s="92">
        <f t="shared" si="23"/>
        <v>4480346.67</v>
      </c>
      <c r="N141" s="92">
        <f t="shared" si="23"/>
        <v>4875002.87</v>
      </c>
      <c r="O141" s="92">
        <f t="shared" si="23"/>
        <v>0</v>
      </c>
      <c r="P141" s="92">
        <f t="shared" si="23"/>
        <v>4875002.87</v>
      </c>
    </row>
    <row r="145" spans="1:7" s="97" customFormat="1" ht="15.6" x14ac:dyDescent="0.3">
      <c r="A145" s="96" t="s">
        <v>74</v>
      </c>
      <c r="B145" s="96"/>
      <c r="C145" s="96"/>
      <c r="D145" s="96"/>
      <c r="E145" s="96"/>
      <c r="F145" s="96" t="s">
        <v>120</v>
      </c>
      <c r="G145" s="96"/>
    </row>
    <row r="146" spans="1:7" x14ac:dyDescent="0.3">
      <c r="B146" s="76" t="s">
        <v>76</v>
      </c>
      <c r="F146" s="76" t="s">
        <v>77</v>
      </c>
    </row>
    <row r="148" spans="1:7" s="97" customFormat="1" ht="15.6" x14ac:dyDescent="0.3">
      <c r="A148" s="96" t="s">
        <v>121</v>
      </c>
      <c r="B148" s="96"/>
      <c r="C148" s="96"/>
      <c r="D148" s="96"/>
      <c r="E148" s="96"/>
      <c r="F148" s="96" t="s">
        <v>227</v>
      </c>
      <c r="G148" s="96"/>
    </row>
    <row r="149" spans="1:7" x14ac:dyDescent="0.3">
      <c r="A149" s="76" t="s">
        <v>75</v>
      </c>
      <c r="B149" s="76" t="s">
        <v>76</v>
      </c>
      <c r="F149" s="76" t="s">
        <v>77</v>
      </c>
    </row>
    <row r="151" spans="1:7" s="97" customFormat="1" ht="15.6" x14ac:dyDescent="0.3">
      <c r="A151" s="96" t="s">
        <v>123</v>
      </c>
      <c r="B151" s="96"/>
      <c r="C151" s="96"/>
      <c r="D151" s="96"/>
      <c r="E151" s="96"/>
      <c r="F151" s="96" t="s">
        <v>228</v>
      </c>
      <c r="G151" s="96"/>
    </row>
    <row r="152" spans="1:7" x14ac:dyDescent="0.3">
      <c r="A152" s="76" t="s">
        <v>78</v>
      </c>
      <c r="B152" s="76" t="s">
        <v>76</v>
      </c>
      <c r="F152" s="76" t="s">
        <v>77</v>
      </c>
    </row>
    <row r="154" spans="1:7" x14ac:dyDescent="0.3">
      <c r="A154" s="95" t="str">
        <f>L18</f>
        <v>"29" января 2025 г.</v>
      </c>
    </row>
  </sheetData>
  <mergeCells count="26">
    <mergeCell ref="L16:P16"/>
    <mergeCell ref="L10:P10"/>
    <mergeCell ref="L11:P11"/>
    <mergeCell ref="L12:P12"/>
    <mergeCell ref="L13:P13"/>
    <mergeCell ref="L14:P14"/>
    <mergeCell ref="A111:P111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37:P137"/>
    <mergeCell ref="A114:P114"/>
    <mergeCell ref="A117:P117"/>
    <mergeCell ref="A122:P122"/>
    <mergeCell ref="A130:P130"/>
    <mergeCell ref="A133:P133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146"/>
  <sheetViews>
    <sheetView topLeftCell="A10" zoomScale="60" zoomScaleNormal="60" workbookViewId="0">
      <selection activeCell="K138" sqref="K138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25" t="s">
        <v>6</v>
      </c>
      <c r="M10" s="125"/>
      <c r="N10" s="125"/>
      <c r="O10" s="125"/>
      <c r="P10" s="125"/>
    </row>
    <row r="11" spans="12:16" x14ac:dyDescent="0.3">
      <c r="L11" s="109" t="s">
        <v>131</v>
      </c>
      <c r="M11" s="109"/>
      <c r="N11" s="109"/>
      <c r="O11" s="109"/>
      <c r="P11" s="109"/>
    </row>
    <row r="12" spans="12:16" x14ac:dyDescent="0.3">
      <c r="L12" s="126" t="s">
        <v>7</v>
      </c>
      <c r="M12" s="126"/>
      <c r="N12" s="126"/>
      <c r="O12" s="126"/>
      <c r="P12" s="126"/>
    </row>
    <row r="13" spans="12:16" x14ac:dyDescent="0.3">
      <c r="L13" s="109" t="s">
        <v>8</v>
      </c>
      <c r="M13" s="109"/>
      <c r="N13" s="109"/>
      <c r="O13" s="109"/>
      <c r="P13" s="109"/>
    </row>
    <row r="14" spans="12:16" x14ac:dyDescent="0.3">
      <c r="L14" s="126" t="s">
        <v>9</v>
      </c>
      <c r="M14" s="126"/>
      <c r="N14" s="126"/>
      <c r="O14" s="126"/>
      <c r="P14" s="126"/>
    </row>
    <row r="16" spans="12:16" ht="15.6" x14ac:dyDescent="0.3">
      <c r="L16" s="124" t="s">
        <v>132</v>
      </c>
      <c r="M16" s="124"/>
      <c r="N16" s="124"/>
      <c r="O16" s="124"/>
      <c r="P16" s="124"/>
    </row>
    <row r="17" spans="1:16" x14ac:dyDescent="0.3">
      <c r="L17" s="130" t="s">
        <v>76</v>
      </c>
      <c r="M17" s="130"/>
      <c r="N17" s="130" t="s">
        <v>133</v>
      </c>
      <c r="O17" s="130"/>
      <c r="P17" s="130"/>
    </row>
    <row r="18" spans="1:16" x14ac:dyDescent="0.3">
      <c r="L18" s="76" t="s">
        <v>251</v>
      </c>
    </row>
    <row r="20" spans="1:16" x14ac:dyDescent="0.3">
      <c r="A20" s="131" t="s">
        <v>230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</row>
    <row r="22" spans="1:16" x14ac:dyDescent="0.3">
      <c r="B22" s="132" t="s">
        <v>252</v>
      </c>
      <c r="C22" s="132"/>
      <c r="D22" s="132"/>
      <c r="E22" s="132"/>
      <c r="F22" s="132"/>
      <c r="G22" s="132"/>
      <c r="H22" s="78" t="str">
        <f>L18</f>
        <v>"03" февраля 2025 г.</v>
      </c>
      <c r="I22" s="78"/>
      <c r="J22" s="78"/>
      <c r="K22" s="78"/>
      <c r="L22" s="78"/>
    </row>
    <row r="23" spans="1:16" x14ac:dyDescent="0.3">
      <c r="A23" s="125" t="s">
        <v>134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"03"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3" t="s">
        <v>129</v>
      </c>
      <c r="I33" s="134"/>
      <c r="J33" s="135"/>
      <c r="K33" s="133" t="s">
        <v>86</v>
      </c>
      <c r="L33" s="134"/>
      <c r="M33" s="135"/>
      <c r="N33" s="133" t="s">
        <v>87</v>
      </c>
      <c r="O33" s="134"/>
      <c r="P33" s="135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253</v>
      </c>
      <c r="I34" s="89" t="s">
        <v>135</v>
      </c>
      <c r="J34" s="89" t="s">
        <v>136</v>
      </c>
      <c r="K34" s="89" t="str">
        <f>H34</f>
        <v>на 29.01.2025 г</v>
      </c>
      <c r="L34" s="89" t="s">
        <v>135</v>
      </c>
      <c r="M34" s="89" t="s">
        <v>136</v>
      </c>
      <c r="N34" s="89" t="str">
        <f>H34</f>
        <v>на 29.01.2025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36" t="s">
        <v>258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8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0</v>
      </c>
      <c r="I99" s="90">
        <v>251508</v>
      </c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0</v>
      </c>
      <c r="I100" s="90">
        <v>75955.41</v>
      </c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0</v>
      </c>
      <c r="I101" s="92">
        <f t="shared" si="9"/>
        <v>327463.41000000003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1.2" customHeight="1" x14ac:dyDescent="0.3">
      <c r="A102" s="136" t="s">
        <v>254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8"/>
    </row>
    <row r="103" spans="1:16" ht="27" customHeight="1" x14ac:dyDescent="0.3">
      <c r="A103" s="89" t="s">
        <v>167</v>
      </c>
      <c r="B103" s="89" t="s">
        <v>34</v>
      </c>
      <c r="C103" s="89" t="s">
        <v>35</v>
      </c>
      <c r="D103" s="89" t="s">
        <v>256</v>
      </c>
      <c r="E103" s="89" t="s">
        <v>37</v>
      </c>
      <c r="F103" s="89" t="s">
        <v>169</v>
      </c>
      <c r="G103" s="89" t="s">
        <v>257</v>
      </c>
      <c r="H103" s="90">
        <v>0</v>
      </c>
      <c r="I103" s="90">
        <v>2178000</v>
      </c>
      <c r="J103" s="90">
        <f>H103+I103</f>
        <v>2178000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7" customHeight="1" x14ac:dyDescent="0.3">
      <c r="A104" s="89" t="s">
        <v>42</v>
      </c>
      <c r="B104" s="89" t="s">
        <v>34</v>
      </c>
      <c r="C104" s="89" t="s">
        <v>35</v>
      </c>
      <c r="D104" s="89" t="s">
        <v>256</v>
      </c>
      <c r="E104" s="89" t="s">
        <v>170</v>
      </c>
      <c r="F104" s="89" t="s">
        <v>171</v>
      </c>
      <c r="G104" s="89" t="s">
        <v>257</v>
      </c>
      <c r="H104" s="90">
        <v>0</v>
      </c>
      <c r="I104" s="90">
        <v>657756</v>
      </c>
      <c r="J104" s="90">
        <f>H104+I104</f>
        <v>657756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customHeight="1" x14ac:dyDescent="0.3">
      <c r="A105" s="98" t="s">
        <v>255</v>
      </c>
      <c r="B105" s="98"/>
      <c r="C105" s="98"/>
      <c r="D105" s="98"/>
      <c r="E105" s="98"/>
      <c r="F105" s="98"/>
      <c r="G105" s="98"/>
      <c r="H105" s="92">
        <f t="shared" ref="H105:P105" si="10">SUM(H103:H104)</f>
        <v>0</v>
      </c>
      <c r="I105" s="92">
        <f t="shared" si="10"/>
        <v>2835756</v>
      </c>
      <c r="J105" s="92">
        <f t="shared" si="10"/>
        <v>2835756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s="95" customFormat="1" ht="24" customHeight="1" x14ac:dyDescent="0.3">
      <c r="A106" s="136" t="s">
        <v>236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4" hidden="1" customHeight="1" x14ac:dyDescent="0.3">
      <c r="A107" s="89" t="s">
        <v>67</v>
      </c>
      <c r="B107" s="89" t="s">
        <v>34</v>
      </c>
      <c r="C107" s="89" t="s">
        <v>35</v>
      </c>
      <c r="D107" s="89" t="s">
        <v>189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 x14ac:dyDescent="0.3">
      <c r="A108" s="89" t="s">
        <v>111</v>
      </c>
      <c r="B108" s="89" t="s">
        <v>34</v>
      </c>
      <c r="C108" s="89" t="s">
        <v>35</v>
      </c>
      <c r="D108" s="89" t="s">
        <v>189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67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>
        <v>346000</v>
      </c>
      <c r="G109" s="89" t="s">
        <v>190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237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 x14ac:dyDescent="0.3">
      <c r="A111" s="127" t="s">
        <v>192</v>
      </c>
      <c r="B111" s="128"/>
      <c r="C111" s="128"/>
      <c r="D111" s="128"/>
      <c r="E111" s="128"/>
      <c r="F111" s="128"/>
      <c r="G111" s="128"/>
      <c r="H111" s="128"/>
      <c r="I111" s="128"/>
      <c r="J111" s="128"/>
      <c r="K111" s="128"/>
      <c r="L111" s="128"/>
      <c r="M111" s="128"/>
      <c r="N111" s="128"/>
      <c r="O111" s="128"/>
      <c r="P111" s="129"/>
    </row>
    <row r="112" spans="1:16" ht="24" hidden="1" customHeight="1" x14ac:dyDescent="0.3">
      <c r="A112" s="89" t="s">
        <v>111</v>
      </c>
      <c r="B112" s="89" t="s">
        <v>112</v>
      </c>
      <c r="C112" s="89" t="s">
        <v>193</v>
      </c>
      <c r="D112" s="89" t="s">
        <v>194</v>
      </c>
      <c r="E112" s="89" t="s">
        <v>115</v>
      </c>
      <c r="F112" s="89" t="s">
        <v>116</v>
      </c>
      <c r="G112" s="89" t="s">
        <v>195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91" t="s">
        <v>196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customHeight="1" x14ac:dyDescent="0.3">
      <c r="A114" s="136" t="s">
        <v>246</v>
      </c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8"/>
    </row>
    <row r="115" spans="1:16" ht="24" customHeight="1" x14ac:dyDescent="0.3">
      <c r="A115" s="89" t="s">
        <v>58</v>
      </c>
      <c r="B115" s="89" t="s">
        <v>34</v>
      </c>
      <c r="C115" s="89" t="s">
        <v>35</v>
      </c>
      <c r="D115" s="89" t="s">
        <v>198</v>
      </c>
      <c r="E115" s="89" t="s">
        <v>43</v>
      </c>
      <c r="F115" s="89" t="s">
        <v>62</v>
      </c>
      <c r="G115" s="89" t="s">
        <v>248</v>
      </c>
      <c r="H115" s="90">
        <v>800000</v>
      </c>
      <c r="I115" s="90"/>
      <c r="J115" s="90">
        <f>H115+I115</f>
        <v>800000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customHeight="1" x14ac:dyDescent="0.3">
      <c r="A116" s="98" t="s">
        <v>245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800000</v>
      </c>
      <c r="I116" s="92">
        <f t="shared" si="13"/>
        <v>0</v>
      </c>
      <c r="J116" s="92">
        <f t="shared" si="13"/>
        <v>800000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customHeight="1" x14ac:dyDescent="0.3">
      <c r="A117" s="136" t="s">
        <v>249</v>
      </c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8"/>
    </row>
    <row r="118" spans="1:16" ht="24" customHeight="1" x14ac:dyDescent="0.3">
      <c r="A118" s="89" t="s">
        <v>111</v>
      </c>
      <c r="B118" s="89" t="s">
        <v>112</v>
      </c>
      <c r="C118" s="89" t="s">
        <v>113</v>
      </c>
      <c r="D118" s="89" t="s">
        <v>114</v>
      </c>
      <c r="E118" s="89" t="s">
        <v>115</v>
      </c>
      <c r="F118" s="89" t="s">
        <v>116</v>
      </c>
      <c r="G118" s="93">
        <v>254343210000316</v>
      </c>
      <c r="H118" s="90">
        <v>175000</v>
      </c>
      <c r="I118" s="90"/>
      <c r="J118" s="90">
        <f>H118+I118</f>
        <v>175000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customHeight="1" x14ac:dyDescent="0.3">
      <c r="A119" s="98" t="s">
        <v>250</v>
      </c>
      <c r="B119" s="91"/>
      <c r="C119" s="91"/>
      <c r="D119" s="91"/>
      <c r="E119" s="91"/>
      <c r="F119" s="91"/>
      <c r="G119" s="91"/>
      <c r="H119" s="92">
        <f>SUM(H118:H118)</f>
        <v>175000</v>
      </c>
      <c r="I119" s="92">
        <f>SUM(I118:I118)</f>
        <v>0</v>
      </c>
      <c r="J119" s="92">
        <f>SUM(J118:J118)</f>
        <v>175000</v>
      </c>
      <c r="K119" s="92">
        <f>SUM(K118:K118)</f>
        <v>0</v>
      </c>
      <c r="L119" s="92">
        <f t="shared" ref="L119:P119" si="14">SUM(L118:L118)</f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customHeight="1" x14ac:dyDescent="0.3">
      <c r="A120" s="89" t="s">
        <v>111</v>
      </c>
      <c r="B120" s="89" t="s">
        <v>112</v>
      </c>
      <c r="C120" s="89" t="s">
        <v>113</v>
      </c>
      <c r="D120" s="89" t="s">
        <v>206</v>
      </c>
      <c r="E120" s="89" t="s">
        <v>115</v>
      </c>
      <c r="F120" s="89" t="s">
        <v>116</v>
      </c>
      <c r="G120" s="89">
        <v>1000</v>
      </c>
      <c r="H120" s="90">
        <v>75000</v>
      </c>
      <c r="I120" s="90"/>
      <c r="J120" s="90">
        <f>H120+I120</f>
        <v>75000</v>
      </c>
      <c r="K120" s="90">
        <v>0</v>
      </c>
      <c r="L120" s="90"/>
      <c r="M120" s="90">
        <v>0</v>
      </c>
      <c r="N120" s="90">
        <v>0</v>
      </c>
      <c r="O120" s="90"/>
      <c r="P120" s="90">
        <v>0</v>
      </c>
    </row>
    <row r="121" spans="1:16" ht="24" customHeight="1" x14ac:dyDescent="0.3">
      <c r="A121" s="98" t="s">
        <v>165</v>
      </c>
      <c r="B121" s="91"/>
      <c r="C121" s="91"/>
      <c r="D121" s="91"/>
      <c r="E121" s="91"/>
      <c r="F121" s="91"/>
      <c r="G121" s="91"/>
      <c r="H121" s="92">
        <f t="shared" ref="H121:P121" si="15">SUM(H120:H120)</f>
        <v>75000</v>
      </c>
      <c r="I121" s="92">
        <f t="shared" si="15"/>
        <v>0</v>
      </c>
      <c r="J121" s="92">
        <f t="shared" si="15"/>
        <v>75000</v>
      </c>
      <c r="K121" s="92">
        <f t="shared" si="15"/>
        <v>0</v>
      </c>
      <c r="L121" s="92">
        <f t="shared" si="15"/>
        <v>0</v>
      </c>
      <c r="M121" s="92">
        <f t="shared" si="15"/>
        <v>0</v>
      </c>
      <c r="N121" s="92">
        <f t="shared" si="15"/>
        <v>0</v>
      </c>
      <c r="O121" s="92">
        <f t="shared" si="15"/>
        <v>0</v>
      </c>
      <c r="P121" s="92">
        <f t="shared" si="15"/>
        <v>0</v>
      </c>
    </row>
    <row r="122" spans="1:16" ht="24" hidden="1" customHeight="1" x14ac:dyDescent="0.3">
      <c r="A122" s="127" t="s">
        <v>207</v>
      </c>
      <c r="B122" s="128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9"/>
    </row>
    <row r="123" spans="1:16" ht="24" hidden="1" customHeight="1" x14ac:dyDescent="0.3">
      <c r="A123" s="89" t="s">
        <v>67</v>
      </c>
      <c r="B123" s="89" t="s">
        <v>34</v>
      </c>
      <c r="C123" s="89" t="s">
        <v>208</v>
      </c>
      <c r="D123" s="89" t="s">
        <v>209</v>
      </c>
      <c r="E123" s="89" t="s">
        <v>43</v>
      </c>
      <c r="F123" s="89" t="s">
        <v>68</v>
      </c>
      <c r="G123" s="89" t="s">
        <v>210</v>
      </c>
      <c r="H123" s="90"/>
      <c r="I123" s="90"/>
      <c r="J123" s="90">
        <f t="shared" ref="J123:J128" si="16">H123+I123</f>
        <v>0</v>
      </c>
      <c r="K123" s="90">
        <v>0</v>
      </c>
      <c r="L123" s="90"/>
      <c r="M123" s="90">
        <f t="shared" ref="M123:M128" si="17">K123+L123</f>
        <v>0</v>
      </c>
      <c r="N123" s="90">
        <v>0</v>
      </c>
      <c r="O123" s="90"/>
      <c r="P123" s="90">
        <f t="shared" ref="P123:P128" si="18">N123+O123</f>
        <v>0</v>
      </c>
    </row>
    <row r="124" spans="1:16" ht="24" hidden="1" customHeight="1" x14ac:dyDescent="0.3">
      <c r="A124" s="89" t="s">
        <v>58</v>
      </c>
      <c r="B124" s="89" t="s">
        <v>34</v>
      </c>
      <c r="C124" s="89" t="s">
        <v>208</v>
      </c>
      <c r="D124" s="89" t="s">
        <v>209</v>
      </c>
      <c r="E124" s="89" t="s">
        <v>43</v>
      </c>
      <c r="F124" s="89" t="s">
        <v>62</v>
      </c>
      <c r="G124" s="89" t="s">
        <v>210</v>
      </c>
      <c r="H124" s="90"/>
      <c r="I124" s="90"/>
      <c r="J124" s="90">
        <f t="shared" si="16"/>
        <v>0</v>
      </c>
      <c r="K124" s="90">
        <v>0</v>
      </c>
      <c r="L124" s="90"/>
      <c r="M124" s="90">
        <f t="shared" si="17"/>
        <v>0</v>
      </c>
      <c r="N124" s="90">
        <v>0</v>
      </c>
      <c r="O124" s="90"/>
      <c r="P124" s="90">
        <f t="shared" si="18"/>
        <v>0</v>
      </c>
    </row>
    <row r="125" spans="1:16" ht="24" hidden="1" customHeight="1" x14ac:dyDescent="0.3">
      <c r="A125" s="89" t="s">
        <v>90</v>
      </c>
      <c r="B125" s="89" t="s">
        <v>34</v>
      </c>
      <c r="C125" s="89" t="s">
        <v>208</v>
      </c>
      <c r="D125" s="89" t="s">
        <v>209</v>
      </c>
      <c r="E125" s="89" t="s">
        <v>43</v>
      </c>
      <c r="F125" s="89" t="s">
        <v>91</v>
      </c>
      <c r="G125" s="89" t="s">
        <v>210</v>
      </c>
      <c r="H125" s="90"/>
      <c r="I125" s="90"/>
      <c r="J125" s="90">
        <f t="shared" si="16"/>
        <v>0</v>
      </c>
      <c r="K125" s="90">
        <v>0</v>
      </c>
      <c r="L125" s="90"/>
      <c r="M125" s="90">
        <f t="shared" si="17"/>
        <v>0</v>
      </c>
      <c r="N125" s="90">
        <v>0</v>
      </c>
      <c r="O125" s="90"/>
      <c r="P125" s="90">
        <f t="shared" si="18"/>
        <v>0</v>
      </c>
    </row>
    <row r="126" spans="1:16" ht="24" hidden="1" customHeight="1" x14ac:dyDescent="0.3">
      <c r="A126" s="89" t="s">
        <v>67</v>
      </c>
      <c r="B126" s="89" t="s">
        <v>34</v>
      </c>
      <c r="C126" s="89" t="s">
        <v>208</v>
      </c>
      <c r="D126" s="89" t="s">
        <v>211</v>
      </c>
      <c r="E126" s="89" t="s">
        <v>43</v>
      </c>
      <c r="F126" s="89" t="s">
        <v>68</v>
      </c>
      <c r="G126" s="89" t="s">
        <v>38</v>
      </c>
      <c r="H126" s="90"/>
      <c r="I126" s="90"/>
      <c r="J126" s="90">
        <f t="shared" si="16"/>
        <v>0</v>
      </c>
      <c r="K126" s="90">
        <v>0</v>
      </c>
      <c r="L126" s="90"/>
      <c r="M126" s="90">
        <f t="shared" si="17"/>
        <v>0</v>
      </c>
      <c r="N126" s="90">
        <v>0</v>
      </c>
      <c r="O126" s="90"/>
      <c r="P126" s="90">
        <f t="shared" si="18"/>
        <v>0</v>
      </c>
    </row>
    <row r="127" spans="1:16" ht="24" hidden="1" customHeight="1" x14ac:dyDescent="0.3">
      <c r="A127" s="89" t="s">
        <v>58</v>
      </c>
      <c r="B127" s="89" t="s">
        <v>34</v>
      </c>
      <c r="C127" s="89" t="s">
        <v>208</v>
      </c>
      <c r="D127" s="89" t="s">
        <v>211</v>
      </c>
      <c r="E127" s="89" t="s">
        <v>43</v>
      </c>
      <c r="F127" s="89" t="s">
        <v>62</v>
      </c>
      <c r="G127" s="89" t="s">
        <v>38</v>
      </c>
      <c r="H127" s="90"/>
      <c r="I127" s="90"/>
      <c r="J127" s="90">
        <f t="shared" si="16"/>
        <v>0</v>
      </c>
      <c r="K127" s="90">
        <v>0</v>
      </c>
      <c r="L127" s="90"/>
      <c r="M127" s="90">
        <f t="shared" si="17"/>
        <v>0</v>
      </c>
      <c r="N127" s="90">
        <v>0</v>
      </c>
      <c r="O127" s="90"/>
      <c r="P127" s="90">
        <f t="shared" si="18"/>
        <v>0</v>
      </c>
    </row>
    <row r="128" spans="1:16" ht="24" hidden="1" customHeight="1" x14ac:dyDescent="0.3">
      <c r="A128" s="89" t="s">
        <v>90</v>
      </c>
      <c r="B128" s="89" t="s">
        <v>34</v>
      </c>
      <c r="C128" s="89" t="s">
        <v>208</v>
      </c>
      <c r="D128" s="89" t="s">
        <v>211</v>
      </c>
      <c r="E128" s="89" t="s">
        <v>43</v>
      </c>
      <c r="F128" s="89" t="s">
        <v>91</v>
      </c>
      <c r="G128" s="89" t="s">
        <v>38</v>
      </c>
      <c r="H128" s="90"/>
      <c r="I128" s="90"/>
      <c r="J128" s="90">
        <f t="shared" si="16"/>
        <v>0</v>
      </c>
      <c r="K128" s="90">
        <v>0</v>
      </c>
      <c r="L128" s="90"/>
      <c r="M128" s="90">
        <f t="shared" si="17"/>
        <v>0</v>
      </c>
      <c r="N128" s="90">
        <v>0</v>
      </c>
      <c r="O128" s="90"/>
      <c r="P128" s="90">
        <f t="shared" si="18"/>
        <v>0</v>
      </c>
    </row>
    <row r="129" spans="1:16" ht="24" hidden="1" customHeight="1" x14ac:dyDescent="0.3">
      <c r="A129" s="91" t="s">
        <v>212</v>
      </c>
      <c r="B129" s="91"/>
      <c r="C129" s="91"/>
      <c r="D129" s="91"/>
      <c r="E129" s="91"/>
      <c r="F129" s="91"/>
      <c r="G129" s="91"/>
      <c r="H129" s="94">
        <f t="shared" ref="H129:P129" si="19">SUM(H123:H128)</f>
        <v>0</v>
      </c>
      <c r="I129" s="94">
        <f t="shared" si="19"/>
        <v>0</v>
      </c>
      <c r="J129" s="94">
        <f t="shared" si="19"/>
        <v>0</v>
      </c>
      <c r="K129" s="94">
        <f t="shared" si="19"/>
        <v>0</v>
      </c>
      <c r="L129" s="94">
        <f t="shared" si="19"/>
        <v>0</v>
      </c>
      <c r="M129" s="94">
        <f t="shared" si="19"/>
        <v>0</v>
      </c>
      <c r="N129" s="94">
        <f t="shared" si="19"/>
        <v>0</v>
      </c>
      <c r="O129" s="94">
        <f t="shared" si="19"/>
        <v>0</v>
      </c>
      <c r="P129" s="94">
        <f t="shared" si="19"/>
        <v>0</v>
      </c>
    </row>
    <row r="130" spans="1:16" ht="24" hidden="1" customHeight="1" x14ac:dyDescent="0.3">
      <c r="A130" s="127" t="s">
        <v>213</v>
      </c>
      <c r="B130" s="128"/>
      <c r="C130" s="128"/>
      <c r="D130" s="128"/>
      <c r="E130" s="128"/>
      <c r="F130" s="128"/>
      <c r="G130" s="128"/>
      <c r="H130" s="128"/>
      <c r="I130" s="128"/>
      <c r="J130" s="128"/>
      <c r="K130" s="128"/>
      <c r="L130" s="128"/>
      <c r="M130" s="128"/>
      <c r="N130" s="128"/>
      <c r="O130" s="128"/>
      <c r="P130" s="129"/>
    </row>
    <row r="131" spans="1:16" ht="24" hidden="1" customHeight="1" x14ac:dyDescent="0.3">
      <c r="A131" s="89" t="s">
        <v>214</v>
      </c>
      <c r="B131" s="89" t="s">
        <v>34</v>
      </c>
      <c r="C131" s="89" t="s">
        <v>215</v>
      </c>
      <c r="D131" s="89" t="s">
        <v>216</v>
      </c>
      <c r="E131" s="89" t="s">
        <v>43</v>
      </c>
      <c r="F131" s="89" t="s">
        <v>217</v>
      </c>
      <c r="G131" s="89" t="s">
        <v>218</v>
      </c>
      <c r="H131" s="90"/>
      <c r="I131" s="90"/>
      <c r="J131" s="90">
        <f>H131+I131</f>
        <v>0</v>
      </c>
      <c r="K131" s="90">
        <v>0</v>
      </c>
      <c r="L131" s="90"/>
      <c r="M131" s="90">
        <f>K131+L131</f>
        <v>0</v>
      </c>
      <c r="N131" s="90">
        <v>0</v>
      </c>
      <c r="O131" s="90">
        <f>M131+N131</f>
        <v>0</v>
      </c>
      <c r="P131" s="90">
        <f>N131+O131</f>
        <v>0</v>
      </c>
    </row>
    <row r="132" spans="1:16" ht="24" hidden="1" customHeight="1" x14ac:dyDescent="0.3">
      <c r="A132" s="91" t="s">
        <v>219</v>
      </c>
      <c r="B132" s="91"/>
      <c r="C132" s="91"/>
      <c r="D132" s="91"/>
      <c r="E132" s="91"/>
      <c r="F132" s="91"/>
      <c r="G132" s="91"/>
      <c r="H132" s="94">
        <f t="shared" ref="H132:P132" si="20">SUM(H131)</f>
        <v>0</v>
      </c>
      <c r="I132" s="94">
        <f t="shared" si="20"/>
        <v>0</v>
      </c>
      <c r="J132" s="94">
        <f t="shared" si="20"/>
        <v>0</v>
      </c>
      <c r="K132" s="94">
        <f t="shared" si="20"/>
        <v>0</v>
      </c>
      <c r="L132" s="94">
        <f t="shared" si="20"/>
        <v>0</v>
      </c>
      <c r="M132" s="94">
        <f t="shared" si="20"/>
        <v>0</v>
      </c>
      <c r="N132" s="94">
        <f t="shared" si="20"/>
        <v>0</v>
      </c>
      <c r="O132" s="94">
        <f t="shared" si="20"/>
        <v>0</v>
      </c>
      <c r="P132" s="94">
        <f t="shared" si="20"/>
        <v>0</v>
      </c>
    </row>
    <row r="133" spans="1:16" ht="24.6" customHeight="1" x14ac:dyDescent="0.3">
      <c r="G133" s="95" t="s">
        <v>119</v>
      </c>
      <c r="H133" s="92">
        <f>H82+H97+H110+H113+H116+H119+H121+H105+H101</f>
        <v>27065502.719999999</v>
      </c>
      <c r="I133" s="92">
        <f t="shared" ref="I133:P133" si="21">I82+I97+I110+I113+I116+I119+I121+I105+I101</f>
        <v>3163219.41</v>
      </c>
      <c r="J133" s="92">
        <f t="shared" si="21"/>
        <v>30228722.129999999</v>
      </c>
      <c r="K133" s="92">
        <f t="shared" si="21"/>
        <v>4480346.67</v>
      </c>
      <c r="L133" s="92">
        <f t="shared" si="21"/>
        <v>0</v>
      </c>
      <c r="M133" s="92">
        <f t="shared" si="21"/>
        <v>4480346.67</v>
      </c>
      <c r="N133" s="92">
        <f t="shared" si="21"/>
        <v>4875002.87</v>
      </c>
      <c r="O133" s="92">
        <f t="shared" si="21"/>
        <v>0</v>
      </c>
      <c r="P133" s="92">
        <f t="shared" si="21"/>
        <v>4875002.87</v>
      </c>
    </row>
    <row r="137" spans="1:16" s="97" customFormat="1" ht="15.6" x14ac:dyDescent="0.3">
      <c r="A137" s="96" t="s">
        <v>74</v>
      </c>
      <c r="B137" s="96"/>
      <c r="C137" s="96"/>
      <c r="D137" s="96"/>
      <c r="E137" s="96"/>
      <c r="F137" s="96" t="s">
        <v>120</v>
      </c>
      <c r="G137" s="96"/>
    </row>
    <row r="138" spans="1:16" x14ac:dyDescent="0.3">
      <c r="B138" s="76" t="s">
        <v>76</v>
      </c>
      <c r="F138" s="76" t="s">
        <v>77</v>
      </c>
    </row>
    <row r="140" spans="1:16" s="97" customFormat="1" ht="15.6" x14ac:dyDescent="0.3">
      <c r="A140" s="96" t="s">
        <v>121</v>
      </c>
      <c r="B140" s="96"/>
      <c r="C140" s="96"/>
      <c r="D140" s="96"/>
      <c r="E140" s="96"/>
      <c r="F140" s="96" t="s">
        <v>227</v>
      </c>
      <c r="G140" s="96"/>
    </row>
    <row r="141" spans="1:16" x14ac:dyDescent="0.3">
      <c r="A141" s="76" t="s">
        <v>75</v>
      </c>
      <c r="B141" s="76" t="s">
        <v>76</v>
      </c>
      <c r="F141" s="76" t="s">
        <v>77</v>
      </c>
    </row>
    <row r="143" spans="1:16" s="97" customFormat="1" ht="15.6" x14ac:dyDescent="0.3">
      <c r="A143" s="96" t="s">
        <v>123</v>
      </c>
      <c r="B143" s="96"/>
      <c r="C143" s="96"/>
      <c r="D143" s="96"/>
      <c r="E143" s="96"/>
      <c r="F143" s="96" t="s">
        <v>228</v>
      </c>
      <c r="G143" s="96"/>
    </row>
    <row r="144" spans="1:16" x14ac:dyDescent="0.3">
      <c r="A144" s="76" t="s">
        <v>78</v>
      </c>
      <c r="B144" s="76" t="s">
        <v>76</v>
      </c>
      <c r="F144" s="76" t="s">
        <v>77</v>
      </c>
    </row>
    <row r="146" spans="1:1" x14ac:dyDescent="0.3">
      <c r="A146" s="95" t="str">
        <f>L18</f>
        <v>"03" февраля 2025 г.</v>
      </c>
    </row>
  </sheetData>
  <mergeCells count="24">
    <mergeCell ref="A114:P114"/>
    <mergeCell ref="A117:P117"/>
    <mergeCell ref="A122:P122"/>
    <mergeCell ref="A130:P130"/>
    <mergeCell ref="A36:P36"/>
    <mergeCell ref="A83:P83"/>
    <mergeCell ref="A102:P102"/>
    <mergeCell ref="A106:P106"/>
    <mergeCell ref="A111:P111"/>
    <mergeCell ref="A98:P98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46"/>
  <sheetViews>
    <sheetView topLeftCell="A4" zoomScale="60" zoomScaleNormal="60" workbookViewId="0">
      <selection activeCell="L16" sqref="L16:P16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25" t="s">
        <v>6</v>
      </c>
      <c r="M10" s="125"/>
      <c r="N10" s="125"/>
      <c r="O10" s="125"/>
      <c r="P10" s="125"/>
    </row>
    <row r="11" spans="12:16" x14ac:dyDescent="0.3">
      <c r="L11" s="109" t="s">
        <v>131</v>
      </c>
      <c r="M11" s="109"/>
      <c r="N11" s="109"/>
      <c r="O11" s="109"/>
      <c r="P11" s="109"/>
    </row>
    <row r="12" spans="12:16" x14ac:dyDescent="0.3">
      <c r="L12" s="126" t="s">
        <v>7</v>
      </c>
      <c r="M12" s="126"/>
      <c r="N12" s="126"/>
      <c r="O12" s="126"/>
      <c r="P12" s="126"/>
    </row>
    <row r="13" spans="12:16" x14ac:dyDescent="0.3">
      <c r="L13" s="109" t="s">
        <v>8</v>
      </c>
      <c r="M13" s="109"/>
      <c r="N13" s="109"/>
      <c r="O13" s="109"/>
      <c r="P13" s="109"/>
    </row>
    <row r="14" spans="12:16" x14ac:dyDescent="0.3">
      <c r="L14" s="126" t="s">
        <v>9</v>
      </c>
      <c r="M14" s="126"/>
      <c r="N14" s="126"/>
      <c r="O14" s="126"/>
      <c r="P14" s="126"/>
    </row>
    <row r="16" spans="12:16" ht="15.6" x14ac:dyDescent="0.3">
      <c r="L16" s="124" t="s">
        <v>132</v>
      </c>
      <c r="M16" s="124"/>
      <c r="N16" s="124"/>
      <c r="O16" s="124"/>
      <c r="P16" s="124"/>
    </row>
    <row r="17" spans="1:16" x14ac:dyDescent="0.3">
      <c r="L17" s="130" t="s">
        <v>76</v>
      </c>
      <c r="M17" s="130"/>
      <c r="N17" s="130" t="s">
        <v>133</v>
      </c>
      <c r="O17" s="130"/>
      <c r="P17" s="130"/>
    </row>
    <row r="18" spans="1:16" x14ac:dyDescent="0.3">
      <c r="L18" s="76" t="s">
        <v>262</v>
      </c>
    </row>
    <row r="20" spans="1:16" x14ac:dyDescent="0.3">
      <c r="A20" s="131" t="s">
        <v>230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</row>
    <row r="22" spans="1:16" x14ac:dyDescent="0.3">
      <c r="B22" s="132" t="s">
        <v>263</v>
      </c>
      <c r="C22" s="132"/>
      <c r="D22" s="132"/>
      <c r="E22" s="132"/>
      <c r="F22" s="132"/>
      <c r="G22" s="132"/>
      <c r="H22" s="78" t="str">
        <f>L18</f>
        <v>"07" февраля 2025 г.</v>
      </c>
      <c r="I22" s="78"/>
      <c r="J22" s="78"/>
      <c r="K22" s="78"/>
      <c r="L22" s="78"/>
    </row>
    <row r="23" spans="1:16" x14ac:dyDescent="0.3">
      <c r="A23" s="125" t="s">
        <v>134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"07"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3" t="s">
        <v>129</v>
      </c>
      <c r="I33" s="134"/>
      <c r="J33" s="135"/>
      <c r="K33" s="133" t="s">
        <v>86</v>
      </c>
      <c r="L33" s="134"/>
      <c r="M33" s="135"/>
      <c r="N33" s="133" t="s">
        <v>87</v>
      </c>
      <c r="O33" s="134"/>
      <c r="P33" s="135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264</v>
      </c>
      <c r="I34" s="89" t="s">
        <v>135</v>
      </c>
      <c r="J34" s="89" t="s">
        <v>136</v>
      </c>
      <c r="K34" s="89" t="str">
        <f>H34</f>
        <v>на 03.02.2025 г</v>
      </c>
      <c r="L34" s="89" t="s">
        <v>135</v>
      </c>
      <c r="M34" s="89" t="s">
        <v>136</v>
      </c>
      <c r="N34" s="89" t="str">
        <f>H34</f>
        <v>на 03.02.2025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>
        <v>46750</v>
      </c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46750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36" t="s">
        <v>258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8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1.2" customHeight="1" x14ac:dyDescent="0.3">
      <c r="A102" s="136" t="s">
        <v>254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8"/>
    </row>
    <row r="103" spans="1:16" ht="27" customHeight="1" x14ac:dyDescent="0.3">
      <c r="A103" s="89" t="s">
        <v>167</v>
      </c>
      <c r="B103" s="89" t="s">
        <v>34</v>
      </c>
      <c r="C103" s="89" t="s">
        <v>35</v>
      </c>
      <c r="D103" s="89" t="s">
        <v>256</v>
      </c>
      <c r="E103" s="89" t="s">
        <v>37</v>
      </c>
      <c r="F103" s="89" t="s">
        <v>169</v>
      </c>
      <c r="G103" s="89" t="s">
        <v>257</v>
      </c>
      <c r="H103" s="90">
        <v>2178000</v>
      </c>
      <c r="I103" s="90"/>
      <c r="J103" s="90">
        <f>H103+I103</f>
        <v>2178000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7" customHeight="1" x14ac:dyDescent="0.3">
      <c r="A104" s="89" t="s">
        <v>42</v>
      </c>
      <c r="B104" s="89" t="s">
        <v>34</v>
      </c>
      <c r="C104" s="89" t="s">
        <v>35</v>
      </c>
      <c r="D104" s="89" t="s">
        <v>256</v>
      </c>
      <c r="E104" s="89" t="s">
        <v>170</v>
      </c>
      <c r="F104" s="89" t="s">
        <v>171</v>
      </c>
      <c r="G104" s="89" t="s">
        <v>257</v>
      </c>
      <c r="H104" s="90">
        <v>657756</v>
      </c>
      <c r="I104" s="90"/>
      <c r="J104" s="90">
        <f>H104+I104</f>
        <v>657756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customHeight="1" x14ac:dyDescent="0.3">
      <c r="A105" s="98" t="s">
        <v>255</v>
      </c>
      <c r="B105" s="98"/>
      <c r="C105" s="98"/>
      <c r="D105" s="98"/>
      <c r="E105" s="98"/>
      <c r="F105" s="98"/>
      <c r="G105" s="98"/>
      <c r="H105" s="92">
        <f t="shared" ref="H105:P105" si="10">SUM(H103:H104)</f>
        <v>2835756</v>
      </c>
      <c r="I105" s="92">
        <f t="shared" si="10"/>
        <v>0</v>
      </c>
      <c r="J105" s="92">
        <f t="shared" si="10"/>
        <v>2835756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s="95" customFormat="1" ht="24" customHeight="1" x14ac:dyDescent="0.3">
      <c r="A106" s="136" t="s">
        <v>236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4" hidden="1" customHeight="1" x14ac:dyDescent="0.3">
      <c r="A107" s="89" t="s">
        <v>67</v>
      </c>
      <c r="B107" s="89" t="s">
        <v>34</v>
      </c>
      <c r="C107" s="89" t="s">
        <v>35</v>
      </c>
      <c r="D107" s="89" t="s">
        <v>189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 x14ac:dyDescent="0.3">
      <c r="A108" s="89" t="s">
        <v>111</v>
      </c>
      <c r="B108" s="89" t="s">
        <v>34</v>
      </c>
      <c r="C108" s="89" t="s">
        <v>35</v>
      </c>
      <c r="D108" s="89" t="s">
        <v>189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67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>
        <v>346000</v>
      </c>
      <c r="G109" s="89" t="s">
        <v>190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237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 x14ac:dyDescent="0.3">
      <c r="A111" s="127" t="s">
        <v>192</v>
      </c>
      <c r="B111" s="128"/>
      <c r="C111" s="128"/>
      <c r="D111" s="128"/>
      <c r="E111" s="128"/>
      <c r="F111" s="128"/>
      <c r="G111" s="128"/>
      <c r="H111" s="128"/>
      <c r="I111" s="128"/>
      <c r="J111" s="128"/>
      <c r="K111" s="128"/>
      <c r="L111" s="128"/>
      <c r="M111" s="128"/>
      <c r="N111" s="128"/>
      <c r="O111" s="128"/>
      <c r="P111" s="129"/>
    </row>
    <row r="112" spans="1:16" ht="24" hidden="1" customHeight="1" x14ac:dyDescent="0.3">
      <c r="A112" s="89" t="s">
        <v>111</v>
      </c>
      <c r="B112" s="89" t="s">
        <v>112</v>
      </c>
      <c r="C112" s="89" t="s">
        <v>193</v>
      </c>
      <c r="D112" s="89" t="s">
        <v>194</v>
      </c>
      <c r="E112" s="89" t="s">
        <v>115</v>
      </c>
      <c r="F112" s="89" t="s">
        <v>116</v>
      </c>
      <c r="G112" s="89" t="s">
        <v>195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91" t="s">
        <v>196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customHeight="1" x14ac:dyDescent="0.3">
      <c r="A114" s="136" t="s">
        <v>246</v>
      </c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8"/>
    </row>
    <row r="115" spans="1:16" ht="24" customHeight="1" x14ac:dyDescent="0.3">
      <c r="A115" s="89" t="s">
        <v>58</v>
      </c>
      <c r="B115" s="89" t="s">
        <v>34</v>
      </c>
      <c r="C115" s="89" t="s">
        <v>35</v>
      </c>
      <c r="D115" s="89" t="s">
        <v>198</v>
      </c>
      <c r="E115" s="89" t="s">
        <v>43</v>
      </c>
      <c r="F115" s="89" t="s">
        <v>62</v>
      </c>
      <c r="G115" s="89" t="s">
        <v>248</v>
      </c>
      <c r="H115" s="90">
        <v>800000</v>
      </c>
      <c r="I115" s="90"/>
      <c r="J115" s="90">
        <f>H115+I115</f>
        <v>800000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customHeight="1" x14ac:dyDescent="0.3">
      <c r="A116" s="98" t="s">
        <v>245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800000</v>
      </c>
      <c r="I116" s="92">
        <f t="shared" si="13"/>
        <v>0</v>
      </c>
      <c r="J116" s="92">
        <f t="shared" si="13"/>
        <v>800000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customHeight="1" x14ac:dyDescent="0.3">
      <c r="A117" s="136" t="s">
        <v>249</v>
      </c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8"/>
    </row>
    <row r="118" spans="1:16" ht="24" customHeight="1" x14ac:dyDescent="0.3">
      <c r="A118" s="89" t="s">
        <v>111</v>
      </c>
      <c r="B118" s="89" t="s">
        <v>112</v>
      </c>
      <c r="C118" s="89" t="s">
        <v>113</v>
      </c>
      <c r="D118" s="89" t="s">
        <v>114</v>
      </c>
      <c r="E118" s="89" t="s">
        <v>115</v>
      </c>
      <c r="F118" s="89" t="s">
        <v>116</v>
      </c>
      <c r="G118" s="93">
        <v>254343210000316</v>
      </c>
      <c r="H118" s="90">
        <v>175000</v>
      </c>
      <c r="I118" s="90"/>
      <c r="J118" s="90">
        <f>H118+I118</f>
        <v>175000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customHeight="1" x14ac:dyDescent="0.3">
      <c r="A119" s="98" t="s">
        <v>250</v>
      </c>
      <c r="B119" s="91"/>
      <c r="C119" s="91"/>
      <c r="D119" s="91"/>
      <c r="E119" s="91"/>
      <c r="F119" s="91"/>
      <c r="G119" s="91"/>
      <c r="H119" s="92">
        <f>SUM(H118:H118)</f>
        <v>175000</v>
      </c>
      <c r="I119" s="92">
        <f>SUM(I118:I118)</f>
        <v>0</v>
      </c>
      <c r="J119" s="92">
        <f>SUM(J118:J118)</f>
        <v>175000</v>
      </c>
      <c r="K119" s="92">
        <f>SUM(K118:K118)</f>
        <v>0</v>
      </c>
      <c r="L119" s="92">
        <f t="shared" ref="L119:P119" si="14">SUM(L118:L118)</f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customHeight="1" x14ac:dyDescent="0.3">
      <c r="A120" s="89" t="s">
        <v>111</v>
      </c>
      <c r="B120" s="89" t="s">
        <v>112</v>
      </c>
      <c r="C120" s="89" t="s">
        <v>113</v>
      </c>
      <c r="D120" s="89" t="s">
        <v>206</v>
      </c>
      <c r="E120" s="89" t="s">
        <v>115</v>
      </c>
      <c r="F120" s="89" t="s">
        <v>116</v>
      </c>
      <c r="G120" s="89">
        <v>1000</v>
      </c>
      <c r="H120" s="90">
        <v>75000</v>
      </c>
      <c r="I120" s="90"/>
      <c r="J120" s="90">
        <f>H120+I120</f>
        <v>75000</v>
      </c>
      <c r="K120" s="90">
        <v>0</v>
      </c>
      <c r="L120" s="90"/>
      <c r="M120" s="90">
        <v>0</v>
      </c>
      <c r="N120" s="90">
        <v>0</v>
      </c>
      <c r="O120" s="90"/>
      <c r="P120" s="90">
        <v>0</v>
      </c>
    </row>
    <row r="121" spans="1:16" ht="24" customHeight="1" x14ac:dyDescent="0.3">
      <c r="A121" s="98" t="s">
        <v>165</v>
      </c>
      <c r="B121" s="91"/>
      <c r="C121" s="91"/>
      <c r="D121" s="91"/>
      <c r="E121" s="91"/>
      <c r="F121" s="91"/>
      <c r="G121" s="91"/>
      <c r="H121" s="92">
        <f t="shared" ref="H121:P121" si="15">SUM(H120:H120)</f>
        <v>75000</v>
      </c>
      <c r="I121" s="92">
        <f t="shared" si="15"/>
        <v>0</v>
      </c>
      <c r="J121" s="92">
        <f t="shared" si="15"/>
        <v>75000</v>
      </c>
      <c r="K121" s="92">
        <f t="shared" si="15"/>
        <v>0</v>
      </c>
      <c r="L121" s="92">
        <f t="shared" si="15"/>
        <v>0</v>
      </c>
      <c r="M121" s="92">
        <f t="shared" si="15"/>
        <v>0</v>
      </c>
      <c r="N121" s="92">
        <f t="shared" si="15"/>
        <v>0</v>
      </c>
      <c r="O121" s="92">
        <f t="shared" si="15"/>
        <v>0</v>
      </c>
      <c r="P121" s="92">
        <f t="shared" si="15"/>
        <v>0</v>
      </c>
    </row>
    <row r="122" spans="1:16" ht="24" hidden="1" customHeight="1" x14ac:dyDescent="0.3">
      <c r="A122" s="127" t="s">
        <v>207</v>
      </c>
      <c r="B122" s="128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9"/>
    </row>
    <row r="123" spans="1:16" ht="24" hidden="1" customHeight="1" x14ac:dyDescent="0.3">
      <c r="A123" s="89" t="s">
        <v>67</v>
      </c>
      <c r="B123" s="89" t="s">
        <v>34</v>
      </c>
      <c r="C123" s="89" t="s">
        <v>208</v>
      </c>
      <c r="D123" s="89" t="s">
        <v>209</v>
      </c>
      <c r="E123" s="89" t="s">
        <v>43</v>
      </c>
      <c r="F123" s="89" t="s">
        <v>68</v>
      </c>
      <c r="G123" s="89" t="s">
        <v>210</v>
      </c>
      <c r="H123" s="90"/>
      <c r="I123" s="90"/>
      <c r="J123" s="90">
        <f t="shared" ref="J123:J128" si="16">H123+I123</f>
        <v>0</v>
      </c>
      <c r="K123" s="90">
        <v>0</v>
      </c>
      <c r="L123" s="90"/>
      <c r="M123" s="90">
        <f t="shared" ref="M123:M128" si="17">K123+L123</f>
        <v>0</v>
      </c>
      <c r="N123" s="90">
        <v>0</v>
      </c>
      <c r="O123" s="90"/>
      <c r="P123" s="90">
        <f t="shared" ref="P123:P128" si="18">N123+O123</f>
        <v>0</v>
      </c>
    </row>
    <row r="124" spans="1:16" ht="24" hidden="1" customHeight="1" x14ac:dyDescent="0.3">
      <c r="A124" s="89" t="s">
        <v>58</v>
      </c>
      <c r="B124" s="89" t="s">
        <v>34</v>
      </c>
      <c r="C124" s="89" t="s">
        <v>208</v>
      </c>
      <c r="D124" s="89" t="s">
        <v>209</v>
      </c>
      <c r="E124" s="89" t="s">
        <v>43</v>
      </c>
      <c r="F124" s="89" t="s">
        <v>62</v>
      </c>
      <c r="G124" s="89" t="s">
        <v>210</v>
      </c>
      <c r="H124" s="90"/>
      <c r="I124" s="90"/>
      <c r="J124" s="90">
        <f t="shared" si="16"/>
        <v>0</v>
      </c>
      <c r="K124" s="90">
        <v>0</v>
      </c>
      <c r="L124" s="90"/>
      <c r="M124" s="90">
        <f t="shared" si="17"/>
        <v>0</v>
      </c>
      <c r="N124" s="90">
        <v>0</v>
      </c>
      <c r="O124" s="90"/>
      <c r="P124" s="90">
        <f t="shared" si="18"/>
        <v>0</v>
      </c>
    </row>
    <row r="125" spans="1:16" ht="24" hidden="1" customHeight="1" x14ac:dyDescent="0.3">
      <c r="A125" s="89" t="s">
        <v>90</v>
      </c>
      <c r="B125" s="89" t="s">
        <v>34</v>
      </c>
      <c r="C125" s="89" t="s">
        <v>208</v>
      </c>
      <c r="D125" s="89" t="s">
        <v>209</v>
      </c>
      <c r="E125" s="89" t="s">
        <v>43</v>
      </c>
      <c r="F125" s="89" t="s">
        <v>91</v>
      </c>
      <c r="G125" s="89" t="s">
        <v>210</v>
      </c>
      <c r="H125" s="90"/>
      <c r="I125" s="90"/>
      <c r="J125" s="90">
        <f t="shared" si="16"/>
        <v>0</v>
      </c>
      <c r="K125" s="90">
        <v>0</v>
      </c>
      <c r="L125" s="90"/>
      <c r="M125" s="90">
        <f t="shared" si="17"/>
        <v>0</v>
      </c>
      <c r="N125" s="90">
        <v>0</v>
      </c>
      <c r="O125" s="90"/>
      <c r="P125" s="90">
        <f t="shared" si="18"/>
        <v>0</v>
      </c>
    </row>
    <row r="126" spans="1:16" ht="24" hidden="1" customHeight="1" x14ac:dyDescent="0.3">
      <c r="A126" s="89" t="s">
        <v>67</v>
      </c>
      <c r="B126" s="89" t="s">
        <v>34</v>
      </c>
      <c r="C126" s="89" t="s">
        <v>208</v>
      </c>
      <c r="D126" s="89" t="s">
        <v>211</v>
      </c>
      <c r="E126" s="89" t="s">
        <v>43</v>
      </c>
      <c r="F126" s="89" t="s">
        <v>68</v>
      </c>
      <c r="G126" s="89" t="s">
        <v>38</v>
      </c>
      <c r="H126" s="90"/>
      <c r="I126" s="90"/>
      <c r="J126" s="90">
        <f t="shared" si="16"/>
        <v>0</v>
      </c>
      <c r="K126" s="90">
        <v>0</v>
      </c>
      <c r="L126" s="90"/>
      <c r="M126" s="90">
        <f t="shared" si="17"/>
        <v>0</v>
      </c>
      <c r="N126" s="90">
        <v>0</v>
      </c>
      <c r="O126" s="90"/>
      <c r="P126" s="90">
        <f t="shared" si="18"/>
        <v>0</v>
      </c>
    </row>
    <row r="127" spans="1:16" ht="24" hidden="1" customHeight="1" x14ac:dyDescent="0.3">
      <c r="A127" s="89" t="s">
        <v>58</v>
      </c>
      <c r="B127" s="89" t="s">
        <v>34</v>
      </c>
      <c r="C127" s="89" t="s">
        <v>208</v>
      </c>
      <c r="D127" s="89" t="s">
        <v>211</v>
      </c>
      <c r="E127" s="89" t="s">
        <v>43</v>
      </c>
      <c r="F127" s="89" t="s">
        <v>62</v>
      </c>
      <c r="G127" s="89" t="s">
        <v>38</v>
      </c>
      <c r="H127" s="90"/>
      <c r="I127" s="90"/>
      <c r="J127" s="90">
        <f t="shared" si="16"/>
        <v>0</v>
      </c>
      <c r="K127" s="90">
        <v>0</v>
      </c>
      <c r="L127" s="90"/>
      <c r="M127" s="90">
        <f t="shared" si="17"/>
        <v>0</v>
      </c>
      <c r="N127" s="90">
        <v>0</v>
      </c>
      <c r="O127" s="90"/>
      <c r="P127" s="90">
        <f t="shared" si="18"/>
        <v>0</v>
      </c>
    </row>
    <row r="128" spans="1:16" ht="24" hidden="1" customHeight="1" x14ac:dyDescent="0.3">
      <c r="A128" s="89" t="s">
        <v>90</v>
      </c>
      <c r="B128" s="89" t="s">
        <v>34</v>
      </c>
      <c r="C128" s="89" t="s">
        <v>208</v>
      </c>
      <c r="D128" s="89" t="s">
        <v>211</v>
      </c>
      <c r="E128" s="89" t="s">
        <v>43</v>
      </c>
      <c r="F128" s="89" t="s">
        <v>91</v>
      </c>
      <c r="G128" s="89" t="s">
        <v>38</v>
      </c>
      <c r="H128" s="90"/>
      <c r="I128" s="90"/>
      <c r="J128" s="90">
        <f t="shared" si="16"/>
        <v>0</v>
      </c>
      <c r="K128" s="90">
        <v>0</v>
      </c>
      <c r="L128" s="90"/>
      <c r="M128" s="90">
        <f t="shared" si="17"/>
        <v>0</v>
      </c>
      <c r="N128" s="90">
        <v>0</v>
      </c>
      <c r="O128" s="90"/>
      <c r="P128" s="90">
        <f t="shared" si="18"/>
        <v>0</v>
      </c>
    </row>
    <row r="129" spans="1:16" ht="24" hidden="1" customHeight="1" x14ac:dyDescent="0.3">
      <c r="A129" s="91" t="s">
        <v>212</v>
      </c>
      <c r="B129" s="91"/>
      <c r="C129" s="91"/>
      <c r="D129" s="91"/>
      <c r="E129" s="91"/>
      <c r="F129" s="91"/>
      <c r="G129" s="91"/>
      <c r="H129" s="94">
        <f t="shared" ref="H129:P129" si="19">SUM(H123:H128)</f>
        <v>0</v>
      </c>
      <c r="I129" s="94">
        <f t="shared" si="19"/>
        <v>0</v>
      </c>
      <c r="J129" s="94">
        <f t="shared" si="19"/>
        <v>0</v>
      </c>
      <c r="K129" s="94">
        <f t="shared" si="19"/>
        <v>0</v>
      </c>
      <c r="L129" s="94">
        <f t="shared" si="19"/>
        <v>0</v>
      </c>
      <c r="M129" s="94">
        <f t="shared" si="19"/>
        <v>0</v>
      </c>
      <c r="N129" s="94">
        <f t="shared" si="19"/>
        <v>0</v>
      </c>
      <c r="O129" s="94">
        <f t="shared" si="19"/>
        <v>0</v>
      </c>
      <c r="P129" s="94">
        <f t="shared" si="19"/>
        <v>0</v>
      </c>
    </row>
    <row r="130" spans="1:16" ht="24" hidden="1" customHeight="1" x14ac:dyDescent="0.3">
      <c r="A130" s="127" t="s">
        <v>213</v>
      </c>
      <c r="B130" s="128"/>
      <c r="C130" s="128"/>
      <c r="D130" s="128"/>
      <c r="E130" s="128"/>
      <c r="F130" s="128"/>
      <c r="G130" s="128"/>
      <c r="H130" s="128"/>
      <c r="I130" s="128"/>
      <c r="J130" s="128"/>
      <c r="K130" s="128"/>
      <c r="L130" s="128"/>
      <c r="M130" s="128"/>
      <c r="N130" s="128"/>
      <c r="O130" s="128"/>
      <c r="P130" s="129"/>
    </row>
    <row r="131" spans="1:16" ht="24" hidden="1" customHeight="1" x14ac:dyDescent="0.3">
      <c r="A131" s="89" t="s">
        <v>214</v>
      </c>
      <c r="B131" s="89" t="s">
        <v>34</v>
      </c>
      <c r="C131" s="89" t="s">
        <v>215</v>
      </c>
      <c r="D131" s="89" t="s">
        <v>216</v>
      </c>
      <c r="E131" s="89" t="s">
        <v>43</v>
      </c>
      <c r="F131" s="89" t="s">
        <v>217</v>
      </c>
      <c r="G131" s="89" t="s">
        <v>218</v>
      </c>
      <c r="H131" s="90"/>
      <c r="I131" s="90"/>
      <c r="J131" s="90">
        <f>H131+I131</f>
        <v>0</v>
      </c>
      <c r="K131" s="90">
        <v>0</v>
      </c>
      <c r="L131" s="90"/>
      <c r="M131" s="90">
        <f>K131+L131</f>
        <v>0</v>
      </c>
      <c r="N131" s="90">
        <v>0</v>
      </c>
      <c r="O131" s="90">
        <f>M131+N131</f>
        <v>0</v>
      </c>
      <c r="P131" s="90">
        <f>N131+O131</f>
        <v>0</v>
      </c>
    </row>
    <row r="132" spans="1:16" ht="24" hidden="1" customHeight="1" x14ac:dyDescent="0.3">
      <c r="A132" s="91" t="s">
        <v>219</v>
      </c>
      <c r="B132" s="91"/>
      <c r="C132" s="91"/>
      <c r="D132" s="91"/>
      <c r="E132" s="91"/>
      <c r="F132" s="91"/>
      <c r="G132" s="91"/>
      <c r="H132" s="94">
        <f t="shared" ref="H132:P132" si="20">SUM(H131)</f>
        <v>0</v>
      </c>
      <c r="I132" s="94">
        <f t="shared" si="20"/>
        <v>0</v>
      </c>
      <c r="J132" s="94">
        <f t="shared" si="20"/>
        <v>0</v>
      </c>
      <c r="K132" s="94">
        <f t="shared" si="20"/>
        <v>0</v>
      </c>
      <c r="L132" s="94">
        <f t="shared" si="20"/>
        <v>0</v>
      </c>
      <c r="M132" s="94">
        <f t="shared" si="20"/>
        <v>0</v>
      </c>
      <c r="N132" s="94">
        <f t="shared" si="20"/>
        <v>0</v>
      </c>
      <c r="O132" s="94">
        <f t="shared" si="20"/>
        <v>0</v>
      </c>
      <c r="P132" s="94">
        <f t="shared" si="20"/>
        <v>0</v>
      </c>
    </row>
    <row r="133" spans="1:16" ht="24.6" customHeight="1" x14ac:dyDescent="0.3">
      <c r="G133" s="95" t="s">
        <v>119</v>
      </c>
      <c r="H133" s="92">
        <f>H82+H97+H110+H113+H116+H119+H121+H105+H101</f>
        <v>30228722.129999999</v>
      </c>
      <c r="I133" s="92">
        <f t="shared" ref="I133:P133" si="21">I82+I97+I110+I113+I116+I119+I121+I105+I101</f>
        <v>46750</v>
      </c>
      <c r="J133" s="92">
        <f t="shared" si="21"/>
        <v>30275472.129999999</v>
      </c>
      <c r="K133" s="92">
        <f t="shared" si="21"/>
        <v>4480346.67</v>
      </c>
      <c r="L133" s="92">
        <f t="shared" si="21"/>
        <v>0</v>
      </c>
      <c r="M133" s="92">
        <f t="shared" si="21"/>
        <v>4480346.67</v>
      </c>
      <c r="N133" s="92">
        <f t="shared" si="21"/>
        <v>4875002.87</v>
      </c>
      <c r="O133" s="92">
        <f t="shared" si="21"/>
        <v>0</v>
      </c>
      <c r="P133" s="92">
        <f t="shared" si="21"/>
        <v>4875002.87</v>
      </c>
    </row>
    <row r="137" spans="1:16" s="97" customFormat="1" ht="15.6" x14ac:dyDescent="0.3">
      <c r="A137" s="96" t="s">
        <v>74</v>
      </c>
      <c r="B137" s="96"/>
      <c r="C137" s="96"/>
      <c r="D137" s="96"/>
      <c r="E137" s="96"/>
      <c r="F137" s="96" t="s">
        <v>120</v>
      </c>
      <c r="G137" s="96"/>
    </row>
    <row r="138" spans="1:16" x14ac:dyDescent="0.3">
      <c r="B138" s="76" t="s">
        <v>76</v>
      </c>
      <c r="F138" s="76" t="s">
        <v>77</v>
      </c>
    </row>
    <row r="140" spans="1:16" s="97" customFormat="1" ht="15.6" x14ac:dyDescent="0.3">
      <c r="A140" s="96" t="s">
        <v>121</v>
      </c>
      <c r="B140" s="96"/>
      <c r="C140" s="96"/>
      <c r="D140" s="96"/>
      <c r="E140" s="96"/>
      <c r="F140" s="96" t="s">
        <v>227</v>
      </c>
      <c r="G140" s="96"/>
    </row>
    <row r="141" spans="1:16" x14ac:dyDescent="0.3">
      <c r="A141" s="76" t="s">
        <v>75</v>
      </c>
      <c r="B141" s="76" t="s">
        <v>76</v>
      </c>
      <c r="F141" s="76" t="s">
        <v>77</v>
      </c>
    </row>
    <row r="143" spans="1:16" s="97" customFormat="1" ht="15.6" x14ac:dyDescent="0.3">
      <c r="A143" s="96" t="s">
        <v>123</v>
      </c>
      <c r="B143" s="96"/>
      <c r="C143" s="96"/>
      <c r="D143" s="96"/>
      <c r="E143" s="96"/>
      <c r="F143" s="96" t="s">
        <v>228</v>
      </c>
      <c r="G143" s="96"/>
    </row>
    <row r="144" spans="1:16" x14ac:dyDescent="0.3">
      <c r="A144" s="76" t="s">
        <v>78</v>
      </c>
      <c r="B144" s="76" t="s">
        <v>76</v>
      </c>
      <c r="F144" s="76" t="s">
        <v>77</v>
      </c>
    </row>
    <row r="146" spans="1:1" x14ac:dyDescent="0.3">
      <c r="A146" s="95" t="str">
        <f>L18</f>
        <v>"07" февраля 2025 г.</v>
      </c>
    </row>
  </sheetData>
  <mergeCells count="24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14:P114"/>
    <mergeCell ref="A117:P117"/>
    <mergeCell ref="A122:P122"/>
    <mergeCell ref="A130:P130"/>
    <mergeCell ref="A36:P36"/>
    <mergeCell ref="A83:P83"/>
    <mergeCell ref="A98:P98"/>
    <mergeCell ref="A102:P102"/>
    <mergeCell ref="A106:P106"/>
    <mergeCell ref="A111:P111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150"/>
  <sheetViews>
    <sheetView zoomScale="60" zoomScaleNormal="60" workbookViewId="0">
      <selection activeCell="J148" sqref="J148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25" t="s">
        <v>6</v>
      </c>
      <c r="M10" s="125"/>
      <c r="N10" s="125"/>
      <c r="O10" s="125"/>
      <c r="P10" s="125"/>
    </row>
    <row r="11" spans="12:16" x14ac:dyDescent="0.3">
      <c r="L11" s="109" t="s">
        <v>131</v>
      </c>
      <c r="M11" s="109"/>
      <c r="N11" s="109"/>
      <c r="O11" s="109"/>
      <c r="P11" s="109"/>
    </row>
    <row r="12" spans="12:16" x14ac:dyDescent="0.3">
      <c r="L12" s="126" t="s">
        <v>7</v>
      </c>
      <c r="M12" s="126"/>
      <c r="N12" s="126"/>
      <c r="O12" s="126"/>
      <c r="P12" s="126"/>
    </row>
    <row r="13" spans="12:16" x14ac:dyDescent="0.3">
      <c r="L13" s="109" t="s">
        <v>8</v>
      </c>
      <c r="M13" s="109"/>
      <c r="N13" s="109"/>
      <c r="O13" s="109"/>
      <c r="P13" s="109"/>
    </row>
    <row r="14" spans="12:16" x14ac:dyDescent="0.3">
      <c r="L14" s="126" t="s">
        <v>9</v>
      </c>
      <c r="M14" s="126"/>
      <c r="N14" s="126"/>
      <c r="O14" s="126"/>
      <c r="P14" s="126"/>
    </row>
    <row r="16" spans="12:16" ht="15.6" x14ac:dyDescent="0.3">
      <c r="L16" s="124" t="s">
        <v>132</v>
      </c>
      <c r="M16" s="124"/>
      <c r="N16" s="124"/>
      <c r="O16" s="124"/>
      <c r="P16" s="124"/>
    </row>
    <row r="17" spans="1:16" x14ac:dyDescent="0.3">
      <c r="L17" s="130" t="s">
        <v>76</v>
      </c>
      <c r="M17" s="130"/>
      <c r="N17" s="130" t="s">
        <v>133</v>
      </c>
      <c r="O17" s="130"/>
      <c r="P17" s="130"/>
    </row>
    <row r="18" spans="1:16" x14ac:dyDescent="0.3">
      <c r="L18" s="76" t="s">
        <v>265</v>
      </c>
    </row>
    <row r="20" spans="1:16" x14ac:dyDescent="0.3">
      <c r="A20" s="131" t="s">
        <v>230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</row>
    <row r="22" spans="1:16" x14ac:dyDescent="0.3">
      <c r="B22" s="132" t="s">
        <v>266</v>
      </c>
      <c r="C22" s="132"/>
      <c r="D22" s="132"/>
      <c r="E22" s="132"/>
      <c r="F22" s="132"/>
      <c r="G22" s="132"/>
      <c r="H22" s="78" t="str">
        <f>L18</f>
        <v>"12" февраля 2025 г.</v>
      </c>
      <c r="I22" s="78"/>
      <c r="J22" s="78"/>
      <c r="K22" s="78"/>
      <c r="L22" s="78"/>
    </row>
    <row r="23" spans="1:16" x14ac:dyDescent="0.3">
      <c r="A23" s="125" t="s">
        <v>134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"12"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3" t="s">
        <v>129</v>
      </c>
      <c r="I33" s="134"/>
      <c r="J33" s="135"/>
      <c r="K33" s="133" t="s">
        <v>86</v>
      </c>
      <c r="L33" s="134"/>
      <c r="M33" s="135"/>
      <c r="N33" s="133" t="s">
        <v>87</v>
      </c>
      <c r="O33" s="134"/>
      <c r="P33" s="135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267</v>
      </c>
      <c r="I34" s="89" t="s">
        <v>135</v>
      </c>
      <c r="J34" s="89" t="s">
        <v>136</v>
      </c>
      <c r="K34" s="89" t="str">
        <f>H34</f>
        <v>на 07.02.2025 г</v>
      </c>
      <c r="L34" s="89" t="s">
        <v>135</v>
      </c>
      <c r="M34" s="89" t="s">
        <v>136</v>
      </c>
      <c r="N34" s="89" t="str">
        <f>H34</f>
        <v>на 07.02.2025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36" t="s">
        <v>258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8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36" t="s">
        <v>268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8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0</v>
      </c>
      <c r="I103" s="90">
        <v>99000</v>
      </c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0</v>
      </c>
      <c r="I104" s="90">
        <v>29898</v>
      </c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0</v>
      </c>
      <c r="I105" s="92">
        <f t="shared" si="10"/>
        <v>128898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36" t="s">
        <v>254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36" t="s">
        <v>236</v>
      </c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8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7" t="s">
        <v>192</v>
      </c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9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36" t="s">
        <v>246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8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36" t="s">
        <v>249</v>
      </c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8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7" t="s">
        <v>207</v>
      </c>
      <c r="B126" s="128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9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7" t="s">
        <v>213</v>
      </c>
      <c r="B134" s="128"/>
      <c r="C134" s="128"/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8"/>
      <c r="P134" s="129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30275472.129999999</v>
      </c>
      <c r="I137" s="92">
        <f t="shared" ref="I137:P137" si="22">I82+I97+I114+I117+I120+I123+I125+I109+I101+I105</f>
        <v>128898</v>
      </c>
      <c r="J137" s="92">
        <f t="shared" si="22"/>
        <v>30404370.129999999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"12" февраля 2025 г.</v>
      </c>
    </row>
  </sheetData>
  <mergeCells count="25">
    <mergeCell ref="A118:P118"/>
    <mergeCell ref="A121:P121"/>
    <mergeCell ref="A126:P126"/>
    <mergeCell ref="A134:P134"/>
    <mergeCell ref="A36:P36"/>
    <mergeCell ref="A83:P83"/>
    <mergeCell ref="A98:P98"/>
    <mergeCell ref="A106:P106"/>
    <mergeCell ref="A110:P110"/>
    <mergeCell ref="A115:P115"/>
    <mergeCell ref="A102:P102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50"/>
  <sheetViews>
    <sheetView view="pageBreakPreview" topLeftCell="A7" zoomScale="60" zoomScaleNormal="60" workbookViewId="0">
      <selection activeCell="J137" sqref="J137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25" t="s">
        <v>6</v>
      </c>
      <c r="M10" s="125"/>
      <c r="N10" s="125"/>
      <c r="O10" s="125"/>
      <c r="P10" s="125"/>
    </row>
    <row r="11" spans="12:16" x14ac:dyDescent="0.3">
      <c r="L11" s="109" t="s">
        <v>131</v>
      </c>
      <c r="M11" s="109"/>
      <c r="N11" s="109"/>
      <c r="O11" s="109"/>
      <c r="P11" s="109"/>
    </row>
    <row r="12" spans="12:16" x14ac:dyDescent="0.3">
      <c r="L12" s="126" t="s">
        <v>7</v>
      </c>
      <c r="M12" s="126"/>
      <c r="N12" s="126"/>
      <c r="O12" s="126"/>
      <c r="P12" s="126"/>
    </row>
    <row r="13" spans="12:16" x14ac:dyDescent="0.3">
      <c r="L13" s="109" t="s">
        <v>8</v>
      </c>
      <c r="M13" s="109"/>
      <c r="N13" s="109"/>
      <c r="O13" s="109"/>
      <c r="P13" s="109"/>
    </row>
    <row r="14" spans="12:16" x14ac:dyDescent="0.3">
      <c r="L14" s="126" t="s">
        <v>9</v>
      </c>
      <c r="M14" s="126"/>
      <c r="N14" s="126"/>
      <c r="O14" s="126"/>
      <c r="P14" s="126"/>
    </row>
    <row r="16" spans="12:16" ht="15.6" x14ac:dyDescent="0.3">
      <c r="L16" s="124" t="s">
        <v>132</v>
      </c>
      <c r="M16" s="124"/>
      <c r="N16" s="124"/>
      <c r="O16" s="124"/>
      <c r="P16" s="124"/>
    </row>
    <row r="17" spans="1:16" x14ac:dyDescent="0.3">
      <c r="L17" s="130" t="s">
        <v>76</v>
      </c>
      <c r="M17" s="130"/>
      <c r="N17" s="130" t="s">
        <v>133</v>
      </c>
      <c r="O17" s="130"/>
      <c r="P17" s="130"/>
    </row>
    <row r="18" spans="1:16" x14ac:dyDescent="0.3">
      <c r="L18" s="76" t="s">
        <v>273</v>
      </c>
    </row>
    <row r="20" spans="1:16" x14ac:dyDescent="0.3">
      <c r="A20" s="131" t="s">
        <v>230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</row>
    <row r="22" spans="1:16" x14ac:dyDescent="0.3">
      <c r="B22" s="132" t="s">
        <v>274</v>
      </c>
      <c r="C22" s="132"/>
      <c r="D22" s="132"/>
      <c r="E22" s="132"/>
      <c r="F22" s="132"/>
      <c r="G22" s="132"/>
      <c r="H22" s="78" t="str">
        <f>L18</f>
        <v>"13" февраля 2025 г.</v>
      </c>
      <c r="I22" s="78"/>
      <c r="J22" s="78"/>
      <c r="K22" s="78"/>
      <c r="L22" s="78"/>
    </row>
    <row r="23" spans="1:16" x14ac:dyDescent="0.3">
      <c r="A23" s="125" t="s">
        <v>134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"13"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3" t="s">
        <v>129</v>
      </c>
      <c r="I33" s="134"/>
      <c r="J33" s="135"/>
      <c r="K33" s="133" t="s">
        <v>86</v>
      </c>
      <c r="L33" s="134"/>
      <c r="M33" s="135"/>
      <c r="N33" s="133" t="s">
        <v>87</v>
      </c>
      <c r="O33" s="134"/>
      <c r="P33" s="135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272</v>
      </c>
      <c r="I34" s="89" t="s">
        <v>135</v>
      </c>
      <c r="J34" s="89" t="s">
        <v>136</v>
      </c>
      <c r="K34" s="89" t="str">
        <f>H34</f>
        <v>на 12.02.2025 г</v>
      </c>
      <c r="L34" s="89" t="s">
        <v>135</v>
      </c>
      <c r="M34" s="89" t="s">
        <v>136</v>
      </c>
      <c r="N34" s="89" t="str">
        <f>H34</f>
        <v>на 12.02.2025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>
        <v>-812.37</v>
      </c>
      <c r="J41" s="90">
        <f t="shared" si="1"/>
        <v>6603.63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0</v>
      </c>
      <c r="I74" s="90">
        <v>812.37</v>
      </c>
      <c r="J74" s="90">
        <f>H74+I74</f>
        <v>812.37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36" t="s">
        <v>258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8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36" t="s">
        <v>268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8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36" t="s">
        <v>254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36" t="s">
        <v>236</v>
      </c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8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7" t="s">
        <v>192</v>
      </c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9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36" t="s">
        <v>246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8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36" t="s">
        <v>249</v>
      </c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8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7" t="s">
        <v>207</v>
      </c>
      <c r="B126" s="128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9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7" t="s">
        <v>213</v>
      </c>
      <c r="B134" s="128"/>
      <c r="C134" s="128"/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8"/>
      <c r="P134" s="129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30404370.129999999</v>
      </c>
      <c r="I137" s="92">
        <f t="shared" ref="I137:P137" si="22">I82+I97+I114+I117+I120+I123+I125+I109+I101+I105</f>
        <v>0</v>
      </c>
      <c r="J137" s="92">
        <f t="shared" si="22"/>
        <v>30404370.129999999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"13" февраля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1</vt:i4>
      </vt:variant>
    </vt:vector>
  </HeadingPairs>
  <TitlesOfParts>
    <vt:vector size="21" baseType="lpstr">
      <vt:lpstr>смета на 2025 г.СОШ44</vt:lpstr>
      <vt:lpstr>15.01</vt:lpstr>
      <vt:lpstr>17.01</vt:lpstr>
      <vt:lpstr>21.01</vt:lpstr>
      <vt:lpstr>29.01</vt:lpstr>
      <vt:lpstr>03.02</vt:lpstr>
      <vt:lpstr>07.02</vt:lpstr>
      <vt:lpstr>12.02</vt:lpstr>
      <vt:lpstr>13.02</vt:lpstr>
      <vt:lpstr>18.02</vt:lpstr>
      <vt:lpstr>24.02</vt:lpstr>
      <vt:lpstr>19.03</vt:lpstr>
      <vt:lpstr>26.03</vt:lpstr>
      <vt:lpstr>28.03</vt:lpstr>
      <vt:lpstr>02.04</vt:lpstr>
      <vt:lpstr>24.04</vt:lpstr>
      <vt:lpstr>25.04</vt:lpstr>
      <vt:lpstr>28.04</vt:lpstr>
      <vt:lpstr>05.05</vt:lpstr>
      <vt:lpstr>06.05</vt:lpstr>
      <vt:lpstr>'смета на 2025 г.СОШ44'!Область_печати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2025-05-07T06:46:32Z</cp:lastPrinted>
  <dcterms:created xsi:type="dcterms:W3CDTF">2024-12-19T09:57:58Z</dcterms:created>
  <dcterms:modified xsi:type="dcterms:W3CDTF">2025-05-07T07:40:08Z</dcterms:modified>
</cp:coreProperties>
</file>